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Triennale" sheetId="1" r:id="rId1"/>
    <sheet name="Annuale 2002" sheetId="2" r:id="rId2"/>
    <sheet name="Forniture" sheetId="3" r:id="rId3"/>
    <sheet name="Economia" sheetId="4" r:id="rId4"/>
  </sheets>
  <definedNames/>
  <calcPr fullCalcOnLoad="1"/>
</workbook>
</file>

<file path=xl/sharedStrings.xml><?xml version="1.0" encoding="utf-8"?>
<sst xmlns="http://schemas.openxmlformats.org/spreadsheetml/2006/main" count="328" uniqueCount="156">
  <si>
    <t>N° ord.</t>
  </si>
  <si>
    <t>OGGETTO</t>
  </si>
  <si>
    <t>Arco temporale validità programma</t>
  </si>
  <si>
    <t xml:space="preserve">IMPORTO COMPLESSIVO </t>
  </si>
  <si>
    <t>FINANZIAMENTO IMP. COMPL. ANNO 2002</t>
  </si>
  <si>
    <t>NOTE</t>
  </si>
  <si>
    <t xml:space="preserve">COMUNE    </t>
  </si>
  <si>
    <t xml:space="preserve">ALTRO </t>
  </si>
  <si>
    <t>MUTUO CONTRATTO</t>
  </si>
  <si>
    <t>DA FINANZIARE</t>
  </si>
  <si>
    <t>Scuola materna ed elementare Monte Tabor</t>
  </si>
  <si>
    <t>da OOPP 2001 - mutuo contratto</t>
  </si>
  <si>
    <t>Scuola elementare Perchi</t>
  </si>
  <si>
    <t>da OOPP 2001</t>
  </si>
  <si>
    <t>Lavori alla Casa di Riposo</t>
  </si>
  <si>
    <t>Coperture nuovo cimitero urbano stralci 1° 2° 4°a</t>
  </si>
  <si>
    <t>Nuovo cimitero urbano completamento stralcio 5°</t>
  </si>
  <si>
    <t>da oopp 2001 - precedente finanziamento per 1.409 mil.</t>
  </si>
  <si>
    <t>Messa a norma Piscina Conti</t>
  </si>
  <si>
    <t xml:space="preserve">Palestra Carbonari </t>
  </si>
  <si>
    <t>Recupero corsi d'acqua minori</t>
  </si>
  <si>
    <t>da OOPP 2001 - SADAM 100%</t>
  </si>
  <si>
    <t>da OOPP 2001 - Regione Marche</t>
  </si>
  <si>
    <t>Area Luna Park</t>
  </si>
  <si>
    <t>Manutenzione strade urbane - intervento 1</t>
  </si>
  <si>
    <t>Manutenzione marciapiedi  - intervento 1</t>
  </si>
  <si>
    <t>Manut. strade comunali a maccadam - intervento 1</t>
  </si>
  <si>
    <t>Realizzazione rotatoria via F. Coppi</t>
  </si>
  <si>
    <t>Campo Rugby</t>
  </si>
  <si>
    <t>Palazzina ex CRT</t>
  </si>
  <si>
    <t>Rotatoria via Ricci - via XXIV Maggio</t>
  </si>
  <si>
    <t>Completamento S. Floriano Mestica</t>
  </si>
  <si>
    <t>Manutenzione straordinaria via Montessori</t>
  </si>
  <si>
    <t>Ampliamento via Agraria</t>
  </si>
  <si>
    <t>Realizzazione rotatoria via Gallodoro - via del Prato</t>
  </si>
  <si>
    <t>Realizzazione rotatoria via Minonna</t>
  </si>
  <si>
    <t>Sist. capannone avicolo per real. Canile via Cartiere vecchie</t>
  </si>
  <si>
    <t>da OOPP 2001 - mutuo contratto e LR 10/97</t>
  </si>
  <si>
    <t>Ristrutturazione scuola materna Sbriscia</t>
  </si>
  <si>
    <t>da OOPP 2001 - devoluzione economie</t>
  </si>
  <si>
    <t>Scuola materna Kipling</t>
  </si>
  <si>
    <t>Scuola media Federico II</t>
  </si>
  <si>
    <t>Punto unico di cottura</t>
  </si>
  <si>
    <t>Arredi e riqualificazione aree verdi</t>
  </si>
  <si>
    <t>Struttura per associazionismo giovanile</t>
  </si>
  <si>
    <t>Complet. C. S. Educativo per portatori Handicap</t>
  </si>
  <si>
    <t>Ristrutturazione Palazzo Colocci - S. Agostino - P. Signoria</t>
  </si>
  <si>
    <t>Viale Cavallotti</t>
  </si>
  <si>
    <t>Realizzazione pista ciclabile Jesi - Pantiere</t>
  </si>
  <si>
    <t>Regione</t>
  </si>
  <si>
    <t>Realizzazione pista ciclabile Jesi - Chiaravalle</t>
  </si>
  <si>
    <t>Manutenzione strade urbane</t>
  </si>
  <si>
    <t>Manutenzione marciapiedi</t>
  </si>
  <si>
    <t>manutenzione strade comunali a maccadam</t>
  </si>
  <si>
    <t>Realizzazione Asse Sud</t>
  </si>
  <si>
    <t>Collegamento Zipa 3 - Sadam</t>
  </si>
  <si>
    <t>Rotatoria via Pasquinelli</t>
  </si>
  <si>
    <t>oneri di urbanizzazione Fatma - lavori a scomputo</t>
  </si>
  <si>
    <t>Nido Aquilone - Materna Matteotti</t>
  </si>
  <si>
    <t>Palazzo Santoni</t>
  </si>
  <si>
    <t>ipotesi convenzione ERSU - Università</t>
  </si>
  <si>
    <t>Pubblica Illuminazione</t>
  </si>
  <si>
    <t>Parco del Vallato - 2° stralcio</t>
  </si>
  <si>
    <t>Area verde Spina</t>
  </si>
  <si>
    <t>oneri di urbanizzazione</t>
  </si>
  <si>
    <t>Autorimessa comunale</t>
  </si>
  <si>
    <t>permuta area ex campo Boario</t>
  </si>
  <si>
    <t>Completamento via Abruzzetti - Carlo Marx</t>
  </si>
  <si>
    <t>Sottopasso via Zara</t>
  </si>
  <si>
    <t>Passaggio pedonale area Franchetti</t>
  </si>
  <si>
    <t>Parchi urbani ed extraurbani</t>
  </si>
  <si>
    <t>finanziamento regionale</t>
  </si>
  <si>
    <t>Manutenzione straordinaria Bocciodromo</t>
  </si>
  <si>
    <t>Palestre Via Zannoni</t>
  </si>
  <si>
    <t>somma da devoldere alla Provincia</t>
  </si>
  <si>
    <t>proventi dismissione immobili</t>
  </si>
  <si>
    <t>Ristrutturazione locali Appannaggio ex Gatti</t>
  </si>
  <si>
    <t>Riqualificazione urbana Viale Trieste</t>
  </si>
  <si>
    <t>Completamento plateatico Luna Park</t>
  </si>
  <si>
    <t>Recupero corsi d'acqua minori zona Coppetella</t>
  </si>
  <si>
    <t>DOCUP obiettivo 2</t>
  </si>
  <si>
    <t>Impianti fotovoltaici in edifici Comunali</t>
  </si>
  <si>
    <t>Convenzione Comune - Jesi Energia</t>
  </si>
  <si>
    <t>Intervento Mercantini</t>
  </si>
  <si>
    <t>oneri di urbanizzazione - lavori a scomputo</t>
  </si>
  <si>
    <t>Asfaltatura via N. Sauro</t>
  </si>
  <si>
    <t>Sistemazione Verde area Montirozzo</t>
  </si>
  <si>
    <t>Realizzazione ponte Parco Ventaglio area Fornace</t>
  </si>
  <si>
    <t>Ristrutturazione scuola Cuppari 1° piano</t>
  </si>
  <si>
    <t>Ampliamento Cimitero campo 7°</t>
  </si>
  <si>
    <t>Realizzazione parcheggio via Calvaligi</t>
  </si>
  <si>
    <t>Ristrutturazione casa colonica Azienda Agraria ed annessi</t>
  </si>
  <si>
    <t>Regione Marche - dismissione immobili</t>
  </si>
  <si>
    <t xml:space="preserve">Scuola Alta Cucina </t>
  </si>
  <si>
    <t xml:space="preserve">Regione Marche </t>
  </si>
  <si>
    <t>Installazione pannelli fotovoltaici su 4 edifici scolastici</t>
  </si>
  <si>
    <t>Da OO.PP. 2001 - Regione Marche - SADAM</t>
  </si>
  <si>
    <t>Completamento via Staffolo</t>
  </si>
  <si>
    <t>Scuola media Savoia</t>
  </si>
  <si>
    <t>Palazzo Pianetti - opere suppletive</t>
  </si>
  <si>
    <t>Teatro Pergolesi</t>
  </si>
  <si>
    <t>Piscina comunale Bocchini</t>
  </si>
  <si>
    <t>Amplamento canile</t>
  </si>
  <si>
    <t>realizzazione rotatoria S. Ubaldo</t>
  </si>
  <si>
    <t>Scuola Leopardi Viale Verdi</t>
  </si>
  <si>
    <t>Legge 23</t>
  </si>
  <si>
    <t>Campo da calcio Tornabrocco</t>
  </si>
  <si>
    <t>Istituto Magistrale</t>
  </si>
  <si>
    <t>Asse Nord</t>
  </si>
  <si>
    <t>Recupero Piazza Federico II</t>
  </si>
  <si>
    <t>Rotatoria Viale del Lavoro - Via S. Giuseppe</t>
  </si>
  <si>
    <t>Completamento Via A. Moro</t>
  </si>
  <si>
    <t>Pavimentazione Corso Matteotti</t>
  </si>
  <si>
    <t>Ampliamento 2° lotto cimitero Principale 1° stralcio</t>
  </si>
  <si>
    <t>Manutenzione straordinaria palazzo ex Carceri</t>
  </si>
  <si>
    <t xml:space="preserve">Manutenzione straordinaria Cimitero vecchio </t>
  </si>
  <si>
    <t>Ampliamento 2° lotto cimitero Principale 2° stralcio</t>
  </si>
  <si>
    <t>Realiz. centro natatorio e benessere area polisportivo Tabano</t>
  </si>
  <si>
    <t>Project financing</t>
  </si>
  <si>
    <t xml:space="preserve">SOMMANO  </t>
  </si>
  <si>
    <t>Tipologia intervento</t>
  </si>
  <si>
    <t>Categoria opere</t>
  </si>
  <si>
    <t>Priorità art. 14 c. 3 L. 109/94</t>
  </si>
  <si>
    <t>Priorità di categoria</t>
  </si>
  <si>
    <t>Ulteriori priorità</t>
  </si>
  <si>
    <t>Priorità assoluta</t>
  </si>
  <si>
    <t xml:space="preserve">SOMMANO </t>
  </si>
  <si>
    <t>acquisto automezzi</t>
  </si>
  <si>
    <t>acquisto contenitori raccolta R.S.U.</t>
  </si>
  <si>
    <t>acquisto composter</t>
  </si>
  <si>
    <t>acquisto autocarro munito di vasca</t>
  </si>
  <si>
    <t>acquisto cassonetti mono-operatore per RSU e/o materiali di recupero</t>
  </si>
  <si>
    <t xml:space="preserve">TOTALE </t>
  </si>
  <si>
    <t>IMPORTO COMPLESSIVO</t>
  </si>
  <si>
    <t>A) INTERVENTI PREVEDIBILI</t>
  </si>
  <si>
    <t>fondo scorta somma urgenza</t>
  </si>
  <si>
    <t>manutenzione straordinaria fabbricati vari</t>
  </si>
  <si>
    <t>manutenzione straordinaria Casa di Riposo</t>
  </si>
  <si>
    <t xml:space="preserve">manutenzione cimitero principale </t>
  </si>
  <si>
    <t>rifacimento impianti semaforici</t>
  </si>
  <si>
    <t>da OO.PP. 2001 - mutuo contratto</t>
  </si>
  <si>
    <t>recupero aree in degrado ambientale</t>
  </si>
  <si>
    <t>manutenzione aree verdi</t>
  </si>
  <si>
    <t>manutenzione impianti elettrici edifici com.li</t>
  </si>
  <si>
    <t>manutenzione impianti termici idrici</t>
  </si>
  <si>
    <t>intervento 626/94</t>
  </si>
  <si>
    <t>manutenzione straordinaria Palasport</t>
  </si>
  <si>
    <t>da OO.PP. 2001 - residuo mutuo Palasport</t>
  </si>
  <si>
    <t>quota annuale manut. straord., ammod. e riqual. impianti termici</t>
  </si>
  <si>
    <t xml:space="preserve">PARZIALE </t>
  </si>
  <si>
    <t xml:space="preserve">B) INTERVENTI NON PREVENTIVABILI </t>
  </si>
  <si>
    <t>TOTALE</t>
  </si>
  <si>
    <t>Realizzazione opere idrauliche Fiume Esino 1° lotto - 2° stralcio</t>
  </si>
  <si>
    <t>Realizzazione opere idrauliche Fiume Esino 2° lotto - 2° stralcio</t>
  </si>
  <si>
    <t>Costruzione Scuola Materna Area ex Sadam</t>
  </si>
  <si>
    <t>Costruzione Scuola materna Area ex Sadam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</si>
</sst>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\€\ * #,##0.00_-;\-\€\ * #,##0.00_-;_-\€\ * &quot;-&quot;??_-;_-@_-"/>
    <numFmt numFmtId="165" formatCode="_-[$€-2]\ * #,##0.00_-;\-[$€-2]\ * #,##0.00_-;_-[$€-2]\ * &quot;-&quot;??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1" fontId="3" fillId="0" borderId="2" xfId="17" applyFont="1" applyBorder="1" applyAlignment="1">
      <alignment horizontal="center" vertical="center" wrapText="1"/>
    </xf>
    <xf numFmtId="41" fontId="3" fillId="0" borderId="3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1" fontId="3" fillId="0" borderId="5" xfId="17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1" fontId="3" fillId="0" borderId="6" xfId="17" applyFont="1" applyBorder="1" applyAlignment="1">
      <alignment horizontal="center" vertical="center" wrapText="1"/>
    </xf>
    <xf numFmtId="41" fontId="3" fillId="0" borderId="7" xfId="17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41" fontId="0" fillId="0" borderId="6" xfId="0" applyNumberFormat="1" applyFont="1" applyBorder="1" applyAlignment="1">
      <alignment horizontal="center" vertical="center" wrapText="1"/>
    </xf>
    <xf numFmtId="164" fontId="0" fillId="0" borderId="6" xfId="2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1" fontId="0" fillId="0" borderId="7" xfId="17" applyNumberFormat="1" applyBorder="1" applyAlignment="1">
      <alignment horizontal="center" vertical="center"/>
    </xf>
    <xf numFmtId="41" fontId="0" fillId="0" borderId="6" xfId="17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7" xfId="17" applyNumberFormat="1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41" fontId="0" fillId="0" borderId="7" xfId="17" applyNumberFormat="1" applyFont="1" applyBorder="1" applyAlignment="1">
      <alignment horizontal="center" vertical="center"/>
    </xf>
    <xf numFmtId="41" fontId="0" fillId="0" borderId="0" xfId="17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1" fontId="0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1" fontId="0" fillId="0" borderId="0" xfId="17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9" xfId="17" applyNumberFormat="1" applyFont="1" applyBorder="1" applyAlignment="1">
      <alignment horizontal="center" vertical="center"/>
    </xf>
    <xf numFmtId="41" fontId="2" fillId="0" borderId="0" xfId="17" applyFont="1" applyBorder="1" applyAlignment="1">
      <alignment horizontal="center" vertical="center"/>
    </xf>
    <xf numFmtId="41" fontId="2" fillId="0" borderId="0" xfId="17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2" fontId="0" fillId="0" borderId="6" xfId="20" applyFont="1" applyBorder="1" applyAlignment="1">
      <alignment horizontal="center" vertical="center" wrapText="1"/>
    </xf>
    <xf numFmtId="42" fontId="0" fillId="0" borderId="7" xfId="20" applyBorder="1" applyAlignment="1">
      <alignment horizontal="center" vertical="center"/>
    </xf>
    <xf numFmtId="42" fontId="0" fillId="0" borderId="7" xfId="20" applyFont="1" applyBorder="1" applyAlignment="1">
      <alignment horizontal="right" vertical="center"/>
    </xf>
    <xf numFmtId="42" fontId="0" fillId="0" borderId="7" xfId="2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2" fontId="0" fillId="0" borderId="0" xfId="20" applyFont="1" applyBorder="1" applyAlignment="1">
      <alignment horizontal="center" vertical="center"/>
    </xf>
    <xf numFmtId="42" fontId="0" fillId="0" borderId="0" xfId="2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2" fontId="2" fillId="0" borderId="9" xfId="20" applyFont="1" applyBorder="1" applyAlignment="1">
      <alignment horizontal="right" vertical="center"/>
    </xf>
    <xf numFmtId="164" fontId="2" fillId="0" borderId="12" xfId="20" applyNumberFormat="1" applyFont="1" applyBorder="1" applyAlignment="1">
      <alignment horizontal="right" vertical="center"/>
    </xf>
    <xf numFmtId="42" fontId="2" fillId="0" borderId="12" xfId="2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42" fontId="2" fillId="0" borderId="9" xfId="20" applyFont="1" applyBorder="1" applyAlignment="1">
      <alignment horizontal="center" vertical="center"/>
    </xf>
    <xf numFmtId="164" fontId="2" fillId="0" borderId="9" xfId="2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0" fillId="0" borderId="7" xfId="0" applyNumberFormat="1" applyBorder="1" applyAlignment="1">
      <alignment horizontal="center" vertical="center"/>
    </xf>
    <xf numFmtId="42" fontId="0" fillId="0" borderId="7" xfId="20" applyBorder="1" applyAlignment="1">
      <alignment horizontal="center" vertical="center"/>
    </xf>
    <xf numFmtId="164" fontId="0" fillId="0" borderId="7" xfId="2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2" fontId="0" fillId="0" borderId="7" xfId="20" applyBorder="1" applyAlignment="1">
      <alignment vertical="center" wrapText="1"/>
    </xf>
    <xf numFmtId="0" fontId="0" fillId="0" borderId="0" xfId="0" applyAlignment="1">
      <alignment vertical="center" wrapText="1"/>
    </xf>
    <xf numFmtId="42" fontId="0" fillId="0" borderId="0" xfId="20" applyAlignment="1">
      <alignment/>
    </xf>
    <xf numFmtId="0" fontId="2" fillId="0" borderId="8" xfId="0" applyFont="1" applyBorder="1" applyAlignment="1">
      <alignment horizontal="center"/>
    </xf>
    <xf numFmtId="42" fontId="2" fillId="0" borderId="12" xfId="20" applyFont="1" applyBorder="1" applyAlignment="1">
      <alignment/>
    </xf>
    <xf numFmtId="164" fontId="2" fillId="0" borderId="9" xfId="20" applyNumberFormat="1" applyFont="1" applyBorder="1" applyAlignment="1">
      <alignment/>
    </xf>
    <xf numFmtId="41" fontId="0" fillId="0" borderId="0" xfId="17" applyAlignment="1">
      <alignment horizontal="center" vertical="center"/>
    </xf>
    <xf numFmtId="0" fontId="0" fillId="0" borderId="0" xfId="0" applyAlignment="1">
      <alignment horizontal="center" vertical="center" wrapText="1"/>
    </xf>
    <xf numFmtId="41" fontId="3" fillId="0" borderId="0" xfId="17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0" fillId="0" borderId="7" xfId="17" applyNumberFormat="1" applyBorder="1" applyAlignment="1">
      <alignment horizontal="center" vertical="center"/>
    </xf>
    <xf numFmtId="42" fontId="0" fillId="0" borderId="7" xfId="20" applyBorder="1" applyAlignment="1">
      <alignment horizontal="right" vertical="center"/>
    </xf>
    <xf numFmtId="42" fontId="0" fillId="0" borderId="0" xfId="20" applyBorder="1" applyAlignment="1">
      <alignment horizontal="right" vertical="center"/>
    </xf>
    <xf numFmtId="41" fontId="0" fillId="0" borderId="0" xfId="17" applyNumberFormat="1" applyBorder="1" applyAlignment="1">
      <alignment horizontal="right" vertical="center"/>
    </xf>
    <xf numFmtId="42" fontId="0" fillId="0" borderId="0" xfId="20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42" fontId="5" fillId="0" borderId="9" xfId="20" applyFont="1" applyBorder="1" applyAlignment="1">
      <alignment horizontal="right" vertical="center"/>
    </xf>
    <xf numFmtId="164" fontId="5" fillId="0" borderId="9" xfId="17" applyNumberFormat="1" applyFont="1" applyBorder="1" applyAlignment="1">
      <alignment horizontal="right" vertical="center"/>
    </xf>
    <xf numFmtId="42" fontId="0" fillId="0" borderId="0" xfId="2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0" fillId="0" borderId="7" xfId="17" applyNumberFormat="1" applyBorder="1" applyAlignment="1">
      <alignment horizontal="center" vertical="center"/>
    </xf>
    <xf numFmtId="41" fontId="3" fillId="0" borderId="3" xfId="17" applyFont="1" applyBorder="1" applyAlignment="1">
      <alignment horizontal="center" vertical="center" wrapText="1"/>
    </xf>
    <xf numFmtId="41" fontId="3" fillId="0" borderId="14" xfId="17" applyFont="1" applyBorder="1" applyAlignment="1">
      <alignment horizontal="center" vertical="center" wrapText="1"/>
    </xf>
    <xf numFmtId="41" fontId="3" fillId="0" borderId="15" xfId="17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3" fillId="0" borderId="1" xfId="17" applyFont="1" applyBorder="1" applyAlignment="1">
      <alignment horizontal="center" vertical="center" wrapText="1"/>
    </xf>
    <xf numFmtId="41" fontId="3" fillId="0" borderId="11" xfId="17" applyFont="1" applyBorder="1" applyAlignment="1">
      <alignment horizontal="center" vertical="center" wrapText="1"/>
    </xf>
    <xf numFmtId="41" fontId="3" fillId="0" borderId="16" xfId="17" applyFont="1" applyBorder="1" applyAlignment="1">
      <alignment horizontal="center" vertical="center" wrapText="1"/>
    </xf>
    <xf numFmtId="41" fontId="3" fillId="0" borderId="2" xfId="17" applyFont="1" applyBorder="1" applyAlignment="1">
      <alignment horizontal="center" vertical="center" wrapText="1"/>
    </xf>
    <xf numFmtId="41" fontId="3" fillId="0" borderId="6" xfId="17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1" fontId="3" fillId="0" borderId="5" xfId="17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5" fontId="2" fillId="0" borderId="9" xfId="15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D64">
      <selection activeCell="I4" sqref="I4:I92"/>
    </sheetView>
  </sheetViews>
  <sheetFormatPr defaultColWidth="9.140625" defaultRowHeight="12.75"/>
  <cols>
    <col min="1" max="1" width="8.28125" style="0" customWidth="1"/>
    <col min="2" max="2" width="52.421875" style="0" customWidth="1"/>
    <col min="3" max="3" width="22.00390625" style="0" hidden="1" customWidth="1"/>
    <col min="4" max="4" width="25.00390625" style="0" customWidth="1"/>
    <col min="5" max="5" width="24.421875" style="0" hidden="1" customWidth="1"/>
    <col min="6" max="6" width="20.28125" style="0" customWidth="1"/>
    <col min="7" max="7" width="26.421875" style="0" hidden="1" customWidth="1"/>
    <col min="8" max="8" width="20.28125" style="0" customWidth="1"/>
    <col min="9" max="9" width="21.421875" style="0" customWidth="1"/>
    <col min="10" max="10" width="25.421875" style="0" customWidth="1"/>
    <col min="11" max="11" width="24.00390625" style="0" hidden="1" customWidth="1"/>
    <col min="12" max="12" width="21.00390625" style="0" customWidth="1"/>
    <col min="13" max="13" width="21.00390625" style="0" hidden="1" customWidth="1"/>
    <col min="14" max="14" width="21.00390625" style="0" customWidth="1"/>
    <col min="15" max="15" width="21.00390625" style="0" hidden="1" customWidth="1"/>
    <col min="16" max="16" width="21.00390625" style="0" customWidth="1"/>
    <col min="17" max="17" width="47.7109375" style="0" customWidth="1"/>
  </cols>
  <sheetData>
    <row r="1" spans="1:17" s="4" customFormat="1" ht="21.75" customHeight="1">
      <c r="A1" s="108" t="s">
        <v>0</v>
      </c>
      <c r="B1" s="100" t="s">
        <v>1</v>
      </c>
      <c r="C1" s="1" t="s">
        <v>2</v>
      </c>
      <c r="D1" s="111" t="s">
        <v>2</v>
      </c>
      <c r="E1" s="111"/>
      <c r="F1" s="111"/>
      <c r="G1" s="111"/>
      <c r="H1" s="112"/>
      <c r="I1" s="2" t="s">
        <v>3</v>
      </c>
      <c r="J1" s="106" t="s">
        <v>3</v>
      </c>
      <c r="K1" s="3" t="s">
        <v>4</v>
      </c>
      <c r="L1" s="97" t="s">
        <v>4</v>
      </c>
      <c r="M1" s="98"/>
      <c r="N1" s="98"/>
      <c r="O1" s="98"/>
      <c r="P1" s="99"/>
      <c r="Q1" s="100" t="s">
        <v>5</v>
      </c>
    </row>
    <row r="2" spans="1:17" s="4" customFormat="1" ht="21.75" customHeight="1">
      <c r="A2" s="109"/>
      <c r="B2" s="101"/>
      <c r="C2" s="5"/>
      <c r="D2" s="113"/>
      <c r="E2" s="113"/>
      <c r="F2" s="113"/>
      <c r="G2" s="113"/>
      <c r="H2" s="114"/>
      <c r="I2" s="6"/>
      <c r="J2" s="115"/>
      <c r="K2" s="3" t="s">
        <v>6</v>
      </c>
      <c r="L2" s="103" t="s">
        <v>6</v>
      </c>
      <c r="M2" s="104"/>
      <c r="N2" s="105"/>
      <c r="O2" s="2" t="s">
        <v>7</v>
      </c>
      <c r="P2" s="106" t="s">
        <v>7</v>
      </c>
      <c r="Q2" s="101"/>
    </row>
    <row r="3" spans="1:17" s="4" customFormat="1" ht="33" customHeight="1">
      <c r="A3" s="110"/>
      <c r="B3" s="102"/>
      <c r="C3" s="7">
        <v>2002</v>
      </c>
      <c r="D3" s="7">
        <v>2002</v>
      </c>
      <c r="E3" s="7">
        <v>2003</v>
      </c>
      <c r="F3" s="7">
        <v>2003</v>
      </c>
      <c r="G3" s="7">
        <v>2004</v>
      </c>
      <c r="H3" s="8">
        <v>2004</v>
      </c>
      <c r="I3" s="9"/>
      <c r="J3" s="107"/>
      <c r="K3" s="9" t="s">
        <v>8</v>
      </c>
      <c r="L3" s="10" t="s">
        <v>8</v>
      </c>
      <c r="M3" s="10" t="s">
        <v>9</v>
      </c>
      <c r="N3" s="10" t="s">
        <v>9</v>
      </c>
      <c r="O3" s="9"/>
      <c r="P3" s="107"/>
      <c r="Q3" s="102"/>
    </row>
    <row r="4" spans="1:17" s="4" customFormat="1" ht="12.75" customHeight="1">
      <c r="A4" s="11">
        <v>1</v>
      </c>
      <c r="B4" s="12" t="s">
        <v>10</v>
      </c>
      <c r="C4" s="13">
        <v>220000000</v>
      </c>
      <c r="D4" s="14">
        <f>IF(C4/1936.27=0,"",C4/1936.27)</f>
        <v>113620.51779968703</v>
      </c>
      <c r="E4" s="15"/>
      <c r="F4" s="14">
        <f>IF(E4/1936.27=0,"",E4/1936.27)</f>
      </c>
      <c r="G4" s="15"/>
      <c r="H4" s="14">
        <f>IF(G4/1936.27=0,"",G4/1936.27)</f>
      </c>
      <c r="I4" s="96">
        <f>SUM(D4,F4,H4)</f>
        <v>113620.51779968703</v>
      </c>
      <c r="J4" s="14">
        <f>IF(I4/1936.27=0,"",I4/1936.27)</f>
        <v>58.68010029576817</v>
      </c>
      <c r="K4" s="17">
        <v>220000000</v>
      </c>
      <c r="L4" s="14">
        <f>IF(K4/1936.27=0,"",K4/1936.27)</f>
        <v>113620.51779968703</v>
      </c>
      <c r="M4" s="17"/>
      <c r="N4" s="14">
        <f>IF(M4/1936.27=0,"",M4/1936.27)</f>
      </c>
      <c r="O4" s="17"/>
      <c r="P4" s="14">
        <f>IF(O4/1936.27=0,"",O4/1936.27)</f>
      </c>
      <c r="Q4" s="18" t="s">
        <v>11</v>
      </c>
    </row>
    <row r="5" spans="1:17" s="4" customFormat="1" ht="12.75" customHeight="1">
      <c r="A5" s="11">
        <v>2</v>
      </c>
      <c r="B5" s="12" t="s">
        <v>12</v>
      </c>
      <c r="C5" s="13">
        <v>715000000</v>
      </c>
      <c r="D5" s="14">
        <f aca="true" t="shared" si="0" ref="D5:D67">IF(C5/1936.27=0,"",C5/1936.27)</f>
        <v>369266.68284898286</v>
      </c>
      <c r="E5" s="15"/>
      <c r="F5" s="14">
        <f aca="true" t="shared" si="1" ref="F5:F67">IF(E5/1936.27=0,"",E5/1936.27)</f>
      </c>
      <c r="G5" s="15"/>
      <c r="H5" s="14">
        <f aca="true" t="shared" si="2" ref="H5:H67">IF(G5/1936.27=0,"",G5/1936.27)</f>
      </c>
      <c r="I5" s="96">
        <f aca="true" t="shared" si="3" ref="I5:I68">SUM(D5,F5,H5)</f>
        <v>369266.68284898286</v>
      </c>
      <c r="J5" s="14">
        <f aca="true" t="shared" si="4" ref="J5:J67">IF(I5/1936.27=0,"",I5/1936.27)</f>
        <v>190.71032596124655</v>
      </c>
      <c r="K5" s="17"/>
      <c r="L5" s="14">
        <f aca="true" t="shared" si="5" ref="L5:L67">IF(K5/1936.27=0,"",K5/1936.27)</f>
      </c>
      <c r="M5" s="17">
        <v>715000000</v>
      </c>
      <c r="N5" s="14">
        <f aca="true" t="shared" si="6" ref="N5:N67">IF(M5/1936.27=0,"",M5/1936.27)</f>
        <v>369266.68284898286</v>
      </c>
      <c r="O5" s="17"/>
      <c r="P5" s="14">
        <f aca="true" t="shared" si="7" ref="P5:P67">IF(O5/1936.27=0,"",O5/1936.27)</f>
      </c>
      <c r="Q5" s="19" t="s">
        <v>13</v>
      </c>
    </row>
    <row r="6" spans="1:17" s="4" customFormat="1" ht="12.75" customHeight="1">
      <c r="A6" s="11">
        <v>3</v>
      </c>
      <c r="B6" s="12" t="s">
        <v>14</v>
      </c>
      <c r="C6" s="13">
        <v>1000000000</v>
      </c>
      <c r="D6" s="14">
        <f t="shared" si="0"/>
        <v>516456.8990894865</v>
      </c>
      <c r="E6" s="13">
        <v>850000000</v>
      </c>
      <c r="F6" s="14">
        <f t="shared" si="1"/>
        <v>438988.36422606354</v>
      </c>
      <c r="G6" s="15"/>
      <c r="H6" s="14">
        <f t="shared" si="2"/>
      </c>
      <c r="I6" s="96">
        <f t="shared" si="3"/>
        <v>955445.26331555</v>
      </c>
      <c r="J6" s="14">
        <f t="shared" si="4"/>
        <v>493.4462979416869</v>
      </c>
      <c r="K6" s="17"/>
      <c r="L6" s="14">
        <f t="shared" si="5"/>
      </c>
      <c r="M6" s="17">
        <v>1000000000</v>
      </c>
      <c r="N6" s="14">
        <f t="shared" si="6"/>
        <v>516456.8990894865</v>
      </c>
      <c r="O6" s="17"/>
      <c r="P6" s="14">
        <f t="shared" si="7"/>
      </c>
      <c r="Q6" s="19" t="s">
        <v>13</v>
      </c>
    </row>
    <row r="7" spans="1:17" s="4" customFormat="1" ht="12.75" customHeight="1">
      <c r="A7" s="11">
        <v>4</v>
      </c>
      <c r="B7" s="12" t="s">
        <v>15</v>
      </c>
      <c r="C7" s="13">
        <v>550000000</v>
      </c>
      <c r="D7" s="14">
        <f t="shared" si="0"/>
        <v>284051.2944992176</v>
      </c>
      <c r="E7" s="15"/>
      <c r="F7" s="14">
        <f t="shared" si="1"/>
      </c>
      <c r="G7" s="15"/>
      <c r="H7" s="14">
        <f t="shared" si="2"/>
      </c>
      <c r="I7" s="96">
        <f t="shared" si="3"/>
        <v>284051.2944992176</v>
      </c>
      <c r="J7" s="14">
        <f t="shared" si="4"/>
        <v>146.70025073942043</v>
      </c>
      <c r="K7" s="17"/>
      <c r="L7" s="14">
        <f t="shared" si="5"/>
      </c>
      <c r="M7" s="17">
        <v>550000000</v>
      </c>
      <c r="N7" s="14">
        <f t="shared" si="6"/>
        <v>284051.2944992176</v>
      </c>
      <c r="O7" s="17"/>
      <c r="P7" s="14">
        <f t="shared" si="7"/>
      </c>
      <c r="Q7" s="19" t="s">
        <v>13</v>
      </c>
    </row>
    <row r="8" spans="1:17" s="4" customFormat="1" ht="12.75" customHeight="1">
      <c r="A8" s="11">
        <v>5</v>
      </c>
      <c r="B8" s="12" t="s">
        <v>16</v>
      </c>
      <c r="C8" s="13">
        <v>1909000000</v>
      </c>
      <c r="D8" s="14">
        <f t="shared" si="0"/>
        <v>985916.2203618297</v>
      </c>
      <c r="E8" s="15"/>
      <c r="F8" s="14">
        <f t="shared" si="1"/>
      </c>
      <c r="G8" s="15"/>
      <c r="H8" s="14">
        <f t="shared" si="2"/>
      </c>
      <c r="I8" s="96">
        <f t="shared" si="3"/>
        <v>985916.2203618297</v>
      </c>
      <c r="J8" s="14">
        <f t="shared" si="4"/>
        <v>509.1832339300974</v>
      </c>
      <c r="K8" s="17"/>
      <c r="L8" s="14">
        <f t="shared" si="5"/>
      </c>
      <c r="M8" s="17">
        <v>500000000</v>
      </c>
      <c r="N8" s="14">
        <f t="shared" si="6"/>
        <v>258228.44954474326</v>
      </c>
      <c r="O8" s="17">
        <v>1409000000</v>
      </c>
      <c r="P8" s="14">
        <f t="shared" si="7"/>
        <v>727687.7708170864</v>
      </c>
      <c r="Q8" s="18" t="s">
        <v>17</v>
      </c>
    </row>
    <row r="9" spans="1:17" s="4" customFormat="1" ht="12.75" customHeight="1">
      <c r="A9" s="11">
        <v>6</v>
      </c>
      <c r="B9" s="12" t="s">
        <v>18</v>
      </c>
      <c r="C9" s="13">
        <v>150000000</v>
      </c>
      <c r="D9" s="14">
        <f t="shared" si="0"/>
        <v>77468.53486342297</v>
      </c>
      <c r="E9" s="15"/>
      <c r="F9" s="14">
        <f t="shared" si="1"/>
      </c>
      <c r="G9" s="15"/>
      <c r="H9" s="14">
        <f t="shared" si="2"/>
      </c>
      <c r="I9" s="96">
        <f t="shared" si="3"/>
        <v>77468.53486342297</v>
      </c>
      <c r="J9" s="14">
        <f t="shared" si="4"/>
        <v>40.00915929256921</v>
      </c>
      <c r="K9" s="17"/>
      <c r="L9" s="14">
        <f t="shared" si="5"/>
      </c>
      <c r="M9" s="17">
        <v>150000000</v>
      </c>
      <c r="N9" s="14">
        <f t="shared" si="6"/>
        <v>77468.53486342297</v>
      </c>
      <c r="O9" s="17"/>
      <c r="P9" s="14">
        <f t="shared" si="7"/>
      </c>
      <c r="Q9" s="18" t="s">
        <v>13</v>
      </c>
    </row>
    <row r="10" spans="1:17" s="4" customFormat="1" ht="12.75" customHeight="1">
      <c r="A10" s="11">
        <v>7</v>
      </c>
      <c r="B10" s="12" t="s">
        <v>19</v>
      </c>
      <c r="C10" s="13">
        <v>500000000</v>
      </c>
      <c r="D10" s="14">
        <f t="shared" si="0"/>
        <v>258228.44954474326</v>
      </c>
      <c r="E10" s="15"/>
      <c r="F10" s="14">
        <f t="shared" si="1"/>
      </c>
      <c r="G10" s="15"/>
      <c r="H10" s="14">
        <f t="shared" si="2"/>
      </c>
      <c r="I10" s="96">
        <f t="shared" si="3"/>
        <v>258228.44954474326</v>
      </c>
      <c r="J10" s="14">
        <f t="shared" si="4"/>
        <v>133.36386430856402</v>
      </c>
      <c r="K10" s="17">
        <v>500000000</v>
      </c>
      <c r="L10" s="14">
        <f t="shared" si="5"/>
        <v>258228.44954474326</v>
      </c>
      <c r="M10" s="17"/>
      <c r="N10" s="14">
        <f t="shared" si="6"/>
      </c>
      <c r="O10" s="17"/>
      <c r="P10" s="14">
        <f t="shared" si="7"/>
      </c>
      <c r="Q10" s="18" t="s">
        <v>11</v>
      </c>
    </row>
    <row r="11" spans="1:17" s="4" customFormat="1" ht="12.75" customHeight="1">
      <c r="A11" s="11">
        <v>8</v>
      </c>
      <c r="B11" s="12" t="s">
        <v>20</v>
      </c>
      <c r="C11" s="13">
        <v>840000000</v>
      </c>
      <c r="D11" s="14">
        <f t="shared" si="0"/>
        <v>433823.79523516865</v>
      </c>
      <c r="E11" s="15"/>
      <c r="F11" s="14">
        <f t="shared" si="1"/>
      </c>
      <c r="G11" s="15"/>
      <c r="H11" s="14">
        <f t="shared" si="2"/>
      </c>
      <c r="I11" s="96">
        <f t="shared" si="3"/>
        <v>433823.79523516865</v>
      </c>
      <c r="J11" s="14">
        <f t="shared" si="4"/>
        <v>224.05129203838754</v>
      </c>
      <c r="K11" s="17"/>
      <c r="L11" s="14">
        <f t="shared" si="5"/>
      </c>
      <c r="M11" s="17"/>
      <c r="N11" s="14">
        <f t="shared" si="6"/>
      </c>
      <c r="O11" s="17">
        <v>840000000</v>
      </c>
      <c r="P11" s="14">
        <f t="shared" si="7"/>
        <v>433823.79523516865</v>
      </c>
      <c r="Q11" s="18" t="s">
        <v>21</v>
      </c>
    </row>
    <row r="12" spans="1:17" s="4" customFormat="1" ht="12.75" customHeight="1">
      <c r="A12" s="11">
        <v>9</v>
      </c>
      <c r="B12" s="12" t="s">
        <v>152</v>
      </c>
      <c r="C12" s="13">
        <v>329700000</v>
      </c>
      <c r="D12" s="14">
        <f t="shared" si="0"/>
        <v>170275.8396298037</v>
      </c>
      <c r="E12" s="15"/>
      <c r="F12" s="14">
        <f t="shared" si="1"/>
      </c>
      <c r="G12" s="15"/>
      <c r="H12" s="14">
        <f t="shared" si="2"/>
      </c>
      <c r="I12" s="96">
        <f t="shared" si="3"/>
        <v>170275.8396298037</v>
      </c>
      <c r="J12" s="14">
        <f t="shared" si="4"/>
        <v>87.94013212506711</v>
      </c>
      <c r="K12" s="17"/>
      <c r="L12" s="14">
        <f t="shared" si="5"/>
      </c>
      <c r="M12" s="17"/>
      <c r="N12" s="14">
        <f t="shared" si="6"/>
      </c>
      <c r="O12" s="17">
        <v>329700000</v>
      </c>
      <c r="P12" s="14">
        <f t="shared" si="7"/>
        <v>170275.8396298037</v>
      </c>
      <c r="Q12" s="18" t="s">
        <v>22</v>
      </c>
    </row>
    <row r="13" spans="1:17" s="4" customFormat="1" ht="12.75" customHeight="1">
      <c r="A13" s="11">
        <v>10</v>
      </c>
      <c r="B13" s="12" t="s">
        <v>153</v>
      </c>
      <c r="C13" s="13">
        <v>2384400000</v>
      </c>
      <c r="D13" s="14">
        <f t="shared" si="0"/>
        <v>1231439.8301889715</v>
      </c>
      <c r="E13" s="15"/>
      <c r="F13" s="14">
        <f t="shared" si="1"/>
      </c>
      <c r="G13" s="15"/>
      <c r="H13" s="14">
        <f t="shared" si="2"/>
      </c>
      <c r="I13" s="96">
        <f t="shared" si="3"/>
        <v>1231439.8301889715</v>
      </c>
      <c r="J13" s="14">
        <f t="shared" si="4"/>
        <v>635.98559611468</v>
      </c>
      <c r="K13" s="17"/>
      <c r="L13" s="14">
        <f t="shared" si="5"/>
      </c>
      <c r="M13" s="17"/>
      <c r="N13" s="14">
        <f t="shared" si="6"/>
      </c>
      <c r="O13" s="17">
        <v>2384400000</v>
      </c>
      <c r="P13" s="14">
        <f t="shared" si="7"/>
        <v>1231439.8301889715</v>
      </c>
      <c r="Q13" s="18" t="s">
        <v>22</v>
      </c>
    </row>
    <row r="14" spans="1:17" s="4" customFormat="1" ht="12.75" customHeight="1">
      <c r="A14" s="11">
        <v>11</v>
      </c>
      <c r="B14" s="12" t="s">
        <v>23</v>
      </c>
      <c r="C14" s="13">
        <v>100000000</v>
      </c>
      <c r="D14" s="14">
        <f t="shared" si="0"/>
        <v>51645.68990894865</v>
      </c>
      <c r="E14" s="15"/>
      <c r="F14" s="14">
        <f t="shared" si="1"/>
      </c>
      <c r="G14" s="15"/>
      <c r="H14" s="14">
        <f t="shared" si="2"/>
      </c>
      <c r="I14" s="96">
        <f t="shared" si="3"/>
        <v>51645.68990894865</v>
      </c>
      <c r="J14" s="14">
        <f t="shared" si="4"/>
        <v>26.6727728617128</v>
      </c>
      <c r="K14" s="17">
        <v>100000000</v>
      </c>
      <c r="L14" s="14">
        <f t="shared" si="5"/>
        <v>51645.68990894865</v>
      </c>
      <c r="M14" s="17"/>
      <c r="N14" s="14">
        <f t="shared" si="6"/>
      </c>
      <c r="O14" s="17"/>
      <c r="P14" s="14">
        <f t="shared" si="7"/>
      </c>
      <c r="Q14" s="18" t="s">
        <v>11</v>
      </c>
    </row>
    <row r="15" spans="1:17" s="4" customFormat="1" ht="12.75" customHeight="1">
      <c r="A15" s="11">
        <v>12</v>
      </c>
      <c r="B15" s="12" t="s">
        <v>24</v>
      </c>
      <c r="C15" s="13">
        <v>406000000</v>
      </c>
      <c r="D15" s="14">
        <f t="shared" si="0"/>
        <v>209681.5010303315</v>
      </c>
      <c r="E15" s="15"/>
      <c r="F15" s="14">
        <f t="shared" si="1"/>
      </c>
      <c r="G15" s="15"/>
      <c r="H15" s="14">
        <f t="shared" si="2"/>
      </c>
      <c r="I15" s="96">
        <f t="shared" si="3"/>
        <v>209681.5010303315</v>
      </c>
      <c r="J15" s="14">
        <f t="shared" si="4"/>
        <v>108.29145781855398</v>
      </c>
      <c r="K15" s="17">
        <v>406000000</v>
      </c>
      <c r="L15" s="14">
        <f t="shared" si="5"/>
        <v>209681.5010303315</v>
      </c>
      <c r="M15" s="17"/>
      <c r="N15" s="14">
        <f t="shared" si="6"/>
      </c>
      <c r="O15" s="17"/>
      <c r="P15" s="14">
        <f t="shared" si="7"/>
      </c>
      <c r="Q15" s="18" t="s">
        <v>11</v>
      </c>
    </row>
    <row r="16" spans="1:17" s="4" customFormat="1" ht="12.75" customHeight="1">
      <c r="A16" s="11">
        <v>13</v>
      </c>
      <c r="B16" s="20" t="s">
        <v>25</v>
      </c>
      <c r="C16" s="13">
        <v>400000000</v>
      </c>
      <c r="D16" s="14">
        <f t="shared" si="0"/>
        <v>206582.7596357946</v>
      </c>
      <c r="E16" s="15"/>
      <c r="F16" s="14">
        <f t="shared" si="1"/>
      </c>
      <c r="G16" s="15"/>
      <c r="H16" s="14">
        <f t="shared" si="2"/>
      </c>
      <c r="I16" s="96">
        <f t="shared" si="3"/>
        <v>206582.7596357946</v>
      </c>
      <c r="J16" s="14">
        <f t="shared" si="4"/>
        <v>106.6910914468512</v>
      </c>
      <c r="K16" s="17">
        <v>400000000</v>
      </c>
      <c r="L16" s="14">
        <f t="shared" si="5"/>
        <v>206582.7596357946</v>
      </c>
      <c r="M16" s="17"/>
      <c r="N16" s="14">
        <f t="shared" si="6"/>
      </c>
      <c r="O16" s="17"/>
      <c r="P16" s="14">
        <f t="shared" si="7"/>
      </c>
      <c r="Q16" s="18" t="s">
        <v>11</v>
      </c>
    </row>
    <row r="17" spans="1:17" s="4" customFormat="1" ht="12.75" customHeight="1">
      <c r="A17" s="11">
        <v>14</v>
      </c>
      <c r="B17" s="20" t="s">
        <v>26</v>
      </c>
      <c r="C17" s="13">
        <v>500000000</v>
      </c>
      <c r="D17" s="14">
        <f t="shared" si="0"/>
        <v>258228.44954474326</v>
      </c>
      <c r="E17" s="15"/>
      <c r="F17" s="14">
        <f t="shared" si="1"/>
      </c>
      <c r="G17" s="15"/>
      <c r="H17" s="14">
        <f t="shared" si="2"/>
      </c>
      <c r="I17" s="96">
        <f t="shared" si="3"/>
        <v>258228.44954474326</v>
      </c>
      <c r="J17" s="14">
        <f t="shared" si="4"/>
        <v>133.36386430856402</v>
      </c>
      <c r="K17" s="17">
        <v>500000000</v>
      </c>
      <c r="L17" s="14">
        <f t="shared" si="5"/>
        <v>258228.44954474326</v>
      </c>
      <c r="M17" s="17"/>
      <c r="N17" s="14">
        <f t="shared" si="6"/>
      </c>
      <c r="O17" s="17"/>
      <c r="P17" s="14">
        <f t="shared" si="7"/>
      </c>
      <c r="Q17" s="18" t="s">
        <v>11</v>
      </c>
    </row>
    <row r="18" spans="1:17" s="4" customFormat="1" ht="12.75" customHeight="1">
      <c r="A18" s="11">
        <v>15</v>
      </c>
      <c r="B18" s="20" t="s">
        <v>27</v>
      </c>
      <c r="C18" s="13">
        <v>200000000</v>
      </c>
      <c r="D18" s="14">
        <f t="shared" si="0"/>
        <v>103291.3798178973</v>
      </c>
      <c r="E18" s="15"/>
      <c r="F18" s="14">
        <f t="shared" si="1"/>
      </c>
      <c r="G18" s="15"/>
      <c r="H18" s="14">
        <f t="shared" si="2"/>
      </c>
      <c r="I18" s="96">
        <f t="shared" si="3"/>
        <v>103291.3798178973</v>
      </c>
      <c r="J18" s="14">
        <f t="shared" si="4"/>
        <v>53.3455457234256</v>
      </c>
      <c r="K18" s="17"/>
      <c r="L18" s="14">
        <f t="shared" si="5"/>
      </c>
      <c r="M18" s="17">
        <v>200000000</v>
      </c>
      <c r="N18" s="14">
        <f t="shared" si="6"/>
        <v>103291.3798178973</v>
      </c>
      <c r="O18" s="17"/>
      <c r="P18" s="14">
        <f t="shared" si="7"/>
      </c>
      <c r="Q18" s="18" t="s">
        <v>13</v>
      </c>
    </row>
    <row r="19" spans="1:17" s="4" customFormat="1" ht="12.75" customHeight="1">
      <c r="A19" s="11">
        <v>16</v>
      </c>
      <c r="B19" s="20" t="s">
        <v>28</v>
      </c>
      <c r="C19" s="13">
        <v>400000000</v>
      </c>
      <c r="D19" s="14">
        <f t="shared" si="0"/>
        <v>206582.7596357946</v>
      </c>
      <c r="E19" s="15"/>
      <c r="F19" s="14">
        <f t="shared" si="1"/>
      </c>
      <c r="G19" s="15"/>
      <c r="H19" s="14">
        <f t="shared" si="2"/>
      </c>
      <c r="I19" s="96">
        <f t="shared" si="3"/>
        <v>206582.7596357946</v>
      </c>
      <c r="J19" s="14">
        <f t="shared" si="4"/>
        <v>106.6910914468512</v>
      </c>
      <c r="K19" s="17"/>
      <c r="L19" s="14">
        <f t="shared" si="5"/>
      </c>
      <c r="M19" s="17">
        <v>400000000</v>
      </c>
      <c r="N19" s="14">
        <f t="shared" si="6"/>
        <v>206582.7596357946</v>
      </c>
      <c r="O19" s="17"/>
      <c r="P19" s="14">
        <f t="shared" si="7"/>
      </c>
      <c r="Q19" s="18" t="s">
        <v>13</v>
      </c>
    </row>
    <row r="20" spans="1:17" s="4" customFormat="1" ht="12.75" customHeight="1">
      <c r="A20" s="11">
        <v>17</v>
      </c>
      <c r="B20" s="12" t="s">
        <v>29</v>
      </c>
      <c r="C20" s="13">
        <v>500000000</v>
      </c>
      <c r="D20" s="14">
        <f t="shared" si="0"/>
        <v>258228.44954474326</v>
      </c>
      <c r="E20" s="15"/>
      <c r="F20" s="14">
        <f t="shared" si="1"/>
      </c>
      <c r="G20" s="15"/>
      <c r="H20" s="14">
        <f t="shared" si="2"/>
      </c>
      <c r="I20" s="96">
        <f t="shared" si="3"/>
        <v>258228.44954474326</v>
      </c>
      <c r="J20" s="14">
        <f t="shared" si="4"/>
        <v>133.36386430856402</v>
      </c>
      <c r="K20" s="17"/>
      <c r="L20" s="14">
        <f t="shared" si="5"/>
      </c>
      <c r="M20" s="17">
        <v>500000000</v>
      </c>
      <c r="N20" s="14">
        <f t="shared" si="6"/>
        <v>258228.44954474326</v>
      </c>
      <c r="O20" s="17"/>
      <c r="P20" s="14">
        <f t="shared" si="7"/>
      </c>
      <c r="Q20" s="18" t="s">
        <v>13</v>
      </c>
    </row>
    <row r="21" spans="1:17" s="4" customFormat="1" ht="12.75" customHeight="1">
      <c r="A21" s="11">
        <v>18</v>
      </c>
      <c r="B21" s="12" t="s">
        <v>30</v>
      </c>
      <c r="C21" s="13">
        <v>300000000</v>
      </c>
      <c r="D21" s="14">
        <f t="shared" si="0"/>
        <v>154937.06972684595</v>
      </c>
      <c r="E21" s="15"/>
      <c r="F21" s="14">
        <f t="shared" si="1"/>
      </c>
      <c r="G21" s="15"/>
      <c r="H21" s="14">
        <f t="shared" si="2"/>
      </c>
      <c r="I21" s="96">
        <f t="shared" si="3"/>
        <v>154937.06972684595</v>
      </c>
      <c r="J21" s="14">
        <f t="shared" si="4"/>
        <v>80.01831858513842</v>
      </c>
      <c r="K21" s="17"/>
      <c r="L21" s="14">
        <f t="shared" si="5"/>
      </c>
      <c r="M21" s="17">
        <v>300000000</v>
      </c>
      <c r="N21" s="14">
        <f t="shared" si="6"/>
        <v>154937.06972684595</v>
      </c>
      <c r="O21" s="17"/>
      <c r="P21" s="14">
        <f t="shared" si="7"/>
      </c>
      <c r="Q21" s="18" t="s">
        <v>13</v>
      </c>
    </row>
    <row r="22" spans="1:17" s="4" customFormat="1" ht="12.75" customHeight="1">
      <c r="A22" s="11">
        <v>19</v>
      </c>
      <c r="B22" s="12" t="s">
        <v>31</v>
      </c>
      <c r="C22" s="13">
        <v>1000000000</v>
      </c>
      <c r="D22" s="14">
        <f t="shared" si="0"/>
        <v>516456.8990894865</v>
      </c>
      <c r="E22" s="15"/>
      <c r="F22" s="14">
        <f t="shared" si="1"/>
      </c>
      <c r="G22" s="15"/>
      <c r="H22" s="14">
        <f t="shared" si="2"/>
      </c>
      <c r="I22" s="96">
        <f t="shared" si="3"/>
        <v>516456.8990894865</v>
      </c>
      <c r="J22" s="14">
        <f t="shared" si="4"/>
        <v>266.72772861712804</v>
      </c>
      <c r="K22" s="17">
        <v>1000000000</v>
      </c>
      <c r="L22" s="14">
        <f t="shared" si="5"/>
        <v>516456.8990894865</v>
      </c>
      <c r="M22" s="17"/>
      <c r="N22" s="14">
        <f t="shared" si="6"/>
      </c>
      <c r="O22" s="17"/>
      <c r="P22" s="14">
        <f t="shared" si="7"/>
      </c>
      <c r="Q22" s="18" t="s">
        <v>11</v>
      </c>
    </row>
    <row r="23" spans="1:17" s="4" customFormat="1" ht="12.75" customHeight="1">
      <c r="A23" s="11">
        <v>20</v>
      </c>
      <c r="B23" s="12" t="s">
        <v>32</v>
      </c>
      <c r="C23" s="13">
        <v>200000000</v>
      </c>
      <c r="D23" s="14">
        <f t="shared" si="0"/>
        <v>103291.3798178973</v>
      </c>
      <c r="E23" s="15"/>
      <c r="F23" s="14">
        <f t="shared" si="1"/>
      </c>
      <c r="G23" s="15"/>
      <c r="H23" s="14">
        <f t="shared" si="2"/>
      </c>
      <c r="I23" s="96">
        <f t="shared" si="3"/>
        <v>103291.3798178973</v>
      </c>
      <c r="J23" s="14">
        <f t="shared" si="4"/>
        <v>53.3455457234256</v>
      </c>
      <c r="K23" s="17"/>
      <c r="L23" s="14">
        <f t="shared" si="5"/>
      </c>
      <c r="M23" s="17">
        <v>200000000</v>
      </c>
      <c r="N23" s="14">
        <f t="shared" si="6"/>
        <v>103291.3798178973</v>
      </c>
      <c r="O23" s="17"/>
      <c r="P23" s="14">
        <f t="shared" si="7"/>
      </c>
      <c r="Q23" s="18" t="s">
        <v>13</v>
      </c>
    </row>
    <row r="24" spans="1:17" s="4" customFormat="1" ht="12.75" customHeight="1">
      <c r="A24" s="11">
        <v>21</v>
      </c>
      <c r="B24" s="12" t="s">
        <v>33</v>
      </c>
      <c r="C24" s="13">
        <v>150000000</v>
      </c>
      <c r="D24" s="14">
        <f t="shared" si="0"/>
        <v>77468.53486342297</v>
      </c>
      <c r="E24" s="15"/>
      <c r="F24" s="14">
        <f t="shared" si="1"/>
      </c>
      <c r="G24" s="15"/>
      <c r="H24" s="14">
        <f t="shared" si="2"/>
      </c>
      <c r="I24" s="96">
        <f t="shared" si="3"/>
        <v>77468.53486342297</v>
      </c>
      <c r="J24" s="14">
        <f t="shared" si="4"/>
        <v>40.00915929256921</v>
      </c>
      <c r="K24" s="17"/>
      <c r="L24" s="14">
        <f t="shared" si="5"/>
      </c>
      <c r="M24" s="17">
        <v>150000000</v>
      </c>
      <c r="N24" s="14">
        <f t="shared" si="6"/>
        <v>77468.53486342297</v>
      </c>
      <c r="O24" s="17"/>
      <c r="P24" s="14">
        <f t="shared" si="7"/>
      </c>
      <c r="Q24" s="18" t="s">
        <v>13</v>
      </c>
    </row>
    <row r="25" spans="1:17" s="4" customFormat="1" ht="12.75" customHeight="1">
      <c r="A25" s="11">
        <v>22</v>
      </c>
      <c r="B25" s="12" t="s">
        <v>34</v>
      </c>
      <c r="C25" s="13">
        <v>200000000</v>
      </c>
      <c r="D25" s="14">
        <f t="shared" si="0"/>
        <v>103291.3798178973</v>
      </c>
      <c r="E25" s="15"/>
      <c r="F25" s="14">
        <f t="shared" si="1"/>
      </c>
      <c r="G25" s="15"/>
      <c r="H25" s="14">
        <f t="shared" si="2"/>
      </c>
      <c r="I25" s="96">
        <f t="shared" si="3"/>
        <v>103291.3798178973</v>
      </c>
      <c r="J25" s="14">
        <f t="shared" si="4"/>
        <v>53.3455457234256</v>
      </c>
      <c r="K25" s="17">
        <v>200000000</v>
      </c>
      <c r="L25" s="14">
        <f t="shared" si="5"/>
        <v>103291.3798178973</v>
      </c>
      <c r="M25" s="17"/>
      <c r="N25" s="14">
        <f t="shared" si="6"/>
      </c>
      <c r="O25" s="17"/>
      <c r="P25" s="14">
        <f t="shared" si="7"/>
      </c>
      <c r="Q25" s="18" t="s">
        <v>11</v>
      </c>
    </row>
    <row r="26" spans="1:17" s="4" customFormat="1" ht="12.75" customHeight="1">
      <c r="A26" s="11">
        <v>23</v>
      </c>
      <c r="B26" s="12" t="s">
        <v>35</v>
      </c>
      <c r="C26" s="13">
        <v>305000000</v>
      </c>
      <c r="D26" s="14">
        <f t="shared" si="0"/>
        <v>157519.3542222934</v>
      </c>
      <c r="E26" s="15"/>
      <c r="F26" s="14">
        <f t="shared" si="1"/>
      </c>
      <c r="G26" s="15"/>
      <c r="H26" s="14">
        <f t="shared" si="2"/>
      </c>
      <c r="I26" s="96">
        <f t="shared" si="3"/>
        <v>157519.3542222934</v>
      </c>
      <c r="J26" s="14">
        <f t="shared" si="4"/>
        <v>81.35195722822405</v>
      </c>
      <c r="K26" s="17">
        <v>200000000</v>
      </c>
      <c r="L26" s="14">
        <f t="shared" si="5"/>
        <v>103291.3798178973</v>
      </c>
      <c r="M26" s="17"/>
      <c r="N26" s="14">
        <f t="shared" si="6"/>
      </c>
      <c r="O26" s="17">
        <v>105000000</v>
      </c>
      <c r="P26" s="14">
        <f t="shared" si="7"/>
        <v>54227.97440439608</v>
      </c>
      <c r="Q26" s="18" t="s">
        <v>11</v>
      </c>
    </row>
    <row r="27" spans="1:17" s="4" customFormat="1" ht="12.75" customHeight="1">
      <c r="A27" s="11">
        <v>24</v>
      </c>
      <c r="B27" s="12" t="s">
        <v>36</v>
      </c>
      <c r="C27" s="13">
        <v>600000000</v>
      </c>
      <c r="D27" s="14">
        <f t="shared" si="0"/>
        <v>309874.1394536919</v>
      </c>
      <c r="E27" s="15"/>
      <c r="F27" s="14">
        <f t="shared" si="1"/>
      </c>
      <c r="G27" s="15"/>
      <c r="H27" s="14">
        <f t="shared" si="2"/>
      </c>
      <c r="I27" s="96">
        <f t="shared" si="3"/>
        <v>309874.1394536919</v>
      </c>
      <c r="J27" s="14">
        <f t="shared" si="4"/>
        <v>160.03663717027683</v>
      </c>
      <c r="K27" s="17">
        <v>300000000</v>
      </c>
      <c r="L27" s="14">
        <f t="shared" si="5"/>
        <v>154937.06972684595</v>
      </c>
      <c r="M27" s="17"/>
      <c r="N27" s="14">
        <f t="shared" si="6"/>
      </c>
      <c r="O27" s="17">
        <v>300000000</v>
      </c>
      <c r="P27" s="14">
        <f t="shared" si="7"/>
        <v>154937.06972684595</v>
      </c>
      <c r="Q27" s="18" t="s">
        <v>37</v>
      </c>
    </row>
    <row r="28" spans="1:17" s="4" customFormat="1" ht="12.75" customHeight="1">
      <c r="A28" s="11">
        <v>25</v>
      </c>
      <c r="B28" s="12" t="s">
        <v>38</v>
      </c>
      <c r="C28" s="13">
        <v>460000000</v>
      </c>
      <c r="D28" s="14">
        <f t="shared" si="0"/>
        <v>237570.17358116378</v>
      </c>
      <c r="E28" s="15"/>
      <c r="F28" s="14">
        <f t="shared" si="1"/>
      </c>
      <c r="G28" s="15"/>
      <c r="H28" s="14">
        <f t="shared" si="2"/>
      </c>
      <c r="I28" s="96">
        <f t="shared" si="3"/>
        <v>237570.17358116378</v>
      </c>
      <c r="J28" s="14">
        <f t="shared" si="4"/>
        <v>122.6947551638789</v>
      </c>
      <c r="K28" s="17"/>
      <c r="L28" s="14">
        <f t="shared" si="5"/>
      </c>
      <c r="M28" s="17"/>
      <c r="N28" s="14">
        <f t="shared" si="6"/>
      </c>
      <c r="O28" s="17">
        <v>460000000</v>
      </c>
      <c r="P28" s="14">
        <f t="shared" si="7"/>
        <v>237570.17358116378</v>
      </c>
      <c r="Q28" s="18" t="s">
        <v>39</v>
      </c>
    </row>
    <row r="29" spans="1:17" s="4" customFormat="1" ht="12.75">
      <c r="A29" s="11">
        <v>26</v>
      </c>
      <c r="B29" s="20" t="s">
        <v>40</v>
      </c>
      <c r="C29" s="16">
        <v>375000000</v>
      </c>
      <c r="D29" s="14">
        <f t="shared" si="0"/>
        <v>193671.33715855744</v>
      </c>
      <c r="E29" s="21"/>
      <c r="F29" s="14">
        <f t="shared" si="1"/>
      </c>
      <c r="G29" s="21"/>
      <c r="H29" s="14">
        <f t="shared" si="2"/>
      </c>
      <c r="I29" s="96">
        <f t="shared" si="3"/>
        <v>193671.33715855744</v>
      </c>
      <c r="J29" s="14">
        <f t="shared" si="4"/>
        <v>100.02289823142301</v>
      </c>
      <c r="K29" s="16"/>
      <c r="L29" s="14">
        <f t="shared" si="5"/>
      </c>
      <c r="M29" s="16">
        <v>375000000</v>
      </c>
      <c r="N29" s="14">
        <f t="shared" si="6"/>
        <v>193671.33715855744</v>
      </c>
      <c r="O29" s="16"/>
      <c r="P29" s="14">
        <f t="shared" si="7"/>
      </c>
      <c r="Q29" s="19" t="s">
        <v>13</v>
      </c>
    </row>
    <row r="30" spans="1:17" s="4" customFormat="1" ht="12.75" customHeight="1">
      <c r="A30" s="11">
        <v>27</v>
      </c>
      <c r="B30" s="20" t="s">
        <v>41</v>
      </c>
      <c r="C30" s="16">
        <v>600000000</v>
      </c>
      <c r="D30" s="14">
        <f t="shared" si="0"/>
        <v>309874.1394536919</v>
      </c>
      <c r="E30" s="21"/>
      <c r="F30" s="14">
        <f t="shared" si="1"/>
      </c>
      <c r="G30" s="21"/>
      <c r="H30" s="14">
        <f t="shared" si="2"/>
      </c>
      <c r="I30" s="96">
        <f t="shared" si="3"/>
        <v>309874.1394536919</v>
      </c>
      <c r="J30" s="14">
        <f t="shared" si="4"/>
        <v>160.03663717027683</v>
      </c>
      <c r="K30" s="16"/>
      <c r="L30" s="14">
        <f t="shared" si="5"/>
      </c>
      <c r="M30" s="16">
        <v>600000000</v>
      </c>
      <c r="N30" s="14">
        <f t="shared" si="6"/>
        <v>309874.1394536919</v>
      </c>
      <c r="O30" s="16"/>
      <c r="P30" s="14">
        <f t="shared" si="7"/>
      </c>
      <c r="Q30" s="19" t="s">
        <v>13</v>
      </c>
    </row>
    <row r="31" spans="1:17" s="4" customFormat="1" ht="12.75">
      <c r="A31" s="11">
        <v>28</v>
      </c>
      <c r="B31" s="20" t="s">
        <v>42</v>
      </c>
      <c r="C31" s="16">
        <v>3000000000</v>
      </c>
      <c r="D31" s="14">
        <f t="shared" si="0"/>
        <v>1549370.6972684595</v>
      </c>
      <c r="E31" s="21"/>
      <c r="F31" s="14">
        <f t="shared" si="1"/>
      </c>
      <c r="G31" s="22"/>
      <c r="H31" s="14">
        <f t="shared" si="2"/>
      </c>
      <c r="I31" s="96">
        <f t="shared" si="3"/>
        <v>1549370.6972684595</v>
      </c>
      <c r="J31" s="14">
        <f t="shared" si="4"/>
        <v>800.1831858513841</v>
      </c>
      <c r="K31" s="16"/>
      <c r="L31" s="14">
        <f t="shared" si="5"/>
      </c>
      <c r="M31" s="16">
        <v>1000000000</v>
      </c>
      <c r="N31" s="14">
        <f t="shared" si="6"/>
        <v>516456.8990894865</v>
      </c>
      <c r="O31" s="16">
        <v>2000000000</v>
      </c>
      <c r="P31" s="14">
        <f t="shared" si="7"/>
        <v>1032913.798178973</v>
      </c>
      <c r="Q31" s="19" t="s">
        <v>13</v>
      </c>
    </row>
    <row r="32" spans="1:17" s="4" customFormat="1" ht="12.75">
      <c r="A32" s="11">
        <v>29</v>
      </c>
      <c r="B32" s="20" t="s">
        <v>43</v>
      </c>
      <c r="C32" s="16">
        <v>300000000</v>
      </c>
      <c r="D32" s="14">
        <f t="shared" si="0"/>
        <v>154937.06972684595</v>
      </c>
      <c r="E32" s="22"/>
      <c r="F32" s="14">
        <f t="shared" si="1"/>
      </c>
      <c r="G32" s="22"/>
      <c r="H32" s="14">
        <f t="shared" si="2"/>
      </c>
      <c r="I32" s="96">
        <f t="shared" si="3"/>
        <v>154937.06972684595</v>
      </c>
      <c r="J32" s="14">
        <f t="shared" si="4"/>
        <v>80.01831858513842</v>
      </c>
      <c r="K32" s="16"/>
      <c r="L32" s="14">
        <f t="shared" si="5"/>
      </c>
      <c r="M32" s="16">
        <v>300000000</v>
      </c>
      <c r="N32" s="14">
        <f t="shared" si="6"/>
        <v>154937.06972684595</v>
      </c>
      <c r="O32" s="16"/>
      <c r="P32" s="14">
        <f t="shared" si="7"/>
      </c>
      <c r="Q32" s="19"/>
    </row>
    <row r="33" spans="1:17" s="4" customFormat="1" ht="12.75">
      <c r="A33" s="11">
        <v>30</v>
      </c>
      <c r="B33" s="20" t="s">
        <v>44</v>
      </c>
      <c r="C33" s="16">
        <v>400000000</v>
      </c>
      <c r="D33" s="14">
        <f t="shared" si="0"/>
        <v>206582.7596357946</v>
      </c>
      <c r="E33" s="22"/>
      <c r="F33" s="14">
        <f t="shared" si="1"/>
      </c>
      <c r="G33" s="22"/>
      <c r="H33" s="14">
        <f t="shared" si="2"/>
      </c>
      <c r="I33" s="96">
        <f t="shared" si="3"/>
        <v>206582.7596357946</v>
      </c>
      <c r="J33" s="14">
        <f t="shared" si="4"/>
        <v>106.6910914468512</v>
      </c>
      <c r="K33" s="16"/>
      <c r="L33" s="14">
        <f t="shared" si="5"/>
      </c>
      <c r="M33" s="16">
        <v>400000000</v>
      </c>
      <c r="N33" s="14">
        <f t="shared" si="6"/>
        <v>206582.7596357946</v>
      </c>
      <c r="O33" s="16"/>
      <c r="P33" s="14">
        <f t="shared" si="7"/>
      </c>
      <c r="Q33" s="19" t="s">
        <v>13</v>
      </c>
    </row>
    <row r="34" spans="1:17" s="4" customFormat="1" ht="12.75">
      <c r="A34" s="11">
        <v>31</v>
      </c>
      <c r="B34" s="20" t="s">
        <v>45</v>
      </c>
      <c r="C34" s="16">
        <v>250000000</v>
      </c>
      <c r="D34" s="14">
        <f t="shared" si="0"/>
        <v>129114.22477237163</v>
      </c>
      <c r="E34" s="22"/>
      <c r="F34" s="14">
        <f t="shared" si="1"/>
      </c>
      <c r="G34" s="22"/>
      <c r="H34" s="14">
        <f t="shared" si="2"/>
      </c>
      <c r="I34" s="96">
        <f t="shared" si="3"/>
        <v>129114.22477237163</v>
      </c>
      <c r="J34" s="14">
        <f t="shared" si="4"/>
        <v>66.68193215428201</v>
      </c>
      <c r="K34" s="16"/>
      <c r="L34" s="14">
        <f t="shared" si="5"/>
      </c>
      <c r="M34" s="16">
        <v>250000000</v>
      </c>
      <c r="N34" s="14">
        <f t="shared" si="6"/>
        <v>129114.22477237163</v>
      </c>
      <c r="O34" s="16"/>
      <c r="P34" s="14">
        <f t="shared" si="7"/>
      </c>
      <c r="Q34" s="19" t="s">
        <v>13</v>
      </c>
    </row>
    <row r="35" spans="1:17" s="4" customFormat="1" ht="12.75">
      <c r="A35" s="11">
        <v>32</v>
      </c>
      <c r="B35" s="20" t="s">
        <v>46</v>
      </c>
      <c r="C35" s="16">
        <v>1000000000</v>
      </c>
      <c r="D35" s="14">
        <f t="shared" si="0"/>
        <v>516456.8990894865</v>
      </c>
      <c r="E35" s="22">
        <v>2000000000</v>
      </c>
      <c r="F35" s="14">
        <f t="shared" si="1"/>
        <v>1032913.798178973</v>
      </c>
      <c r="G35" s="22">
        <v>3000000000</v>
      </c>
      <c r="H35" s="14">
        <f t="shared" si="2"/>
        <v>1549370.6972684595</v>
      </c>
      <c r="I35" s="96">
        <f t="shared" si="3"/>
        <v>3098741.394536919</v>
      </c>
      <c r="J35" s="14">
        <f t="shared" si="4"/>
        <v>1600.3663717027682</v>
      </c>
      <c r="K35" s="16"/>
      <c r="L35" s="14">
        <f t="shared" si="5"/>
      </c>
      <c r="M35" s="16">
        <v>1000000000</v>
      </c>
      <c r="N35" s="14">
        <f t="shared" si="6"/>
        <v>516456.8990894865</v>
      </c>
      <c r="O35" s="16"/>
      <c r="P35" s="14">
        <f t="shared" si="7"/>
      </c>
      <c r="Q35" s="19" t="s">
        <v>13</v>
      </c>
    </row>
    <row r="36" spans="1:17" s="4" customFormat="1" ht="12.75">
      <c r="A36" s="11">
        <v>33</v>
      </c>
      <c r="B36" s="20" t="s">
        <v>47</v>
      </c>
      <c r="C36" s="16">
        <v>694000000</v>
      </c>
      <c r="D36" s="14">
        <f t="shared" si="0"/>
        <v>358421.08796810365</v>
      </c>
      <c r="E36" s="22"/>
      <c r="F36" s="14">
        <f t="shared" si="1"/>
      </c>
      <c r="G36" s="22"/>
      <c r="H36" s="14">
        <f t="shared" si="2"/>
      </c>
      <c r="I36" s="96">
        <f t="shared" si="3"/>
        <v>358421.08796810365</v>
      </c>
      <c r="J36" s="14">
        <f t="shared" si="4"/>
        <v>185.10904366028686</v>
      </c>
      <c r="K36" s="16">
        <v>694000000</v>
      </c>
      <c r="L36" s="14">
        <f t="shared" si="5"/>
        <v>358421.08796810365</v>
      </c>
      <c r="M36" s="16"/>
      <c r="N36" s="14">
        <f t="shared" si="6"/>
      </c>
      <c r="O36" s="16"/>
      <c r="P36" s="14">
        <f t="shared" si="7"/>
      </c>
      <c r="Q36" s="18" t="s">
        <v>11</v>
      </c>
    </row>
    <row r="37" spans="1:17" s="4" customFormat="1" ht="12.75">
      <c r="A37" s="11">
        <v>34</v>
      </c>
      <c r="B37" s="20" t="s">
        <v>48</v>
      </c>
      <c r="C37" s="16">
        <v>250000000</v>
      </c>
      <c r="D37" s="14">
        <f t="shared" si="0"/>
        <v>129114.22477237163</v>
      </c>
      <c r="E37" s="22"/>
      <c r="F37" s="14">
        <f t="shared" si="1"/>
      </c>
      <c r="G37" s="22"/>
      <c r="H37" s="14">
        <f t="shared" si="2"/>
      </c>
      <c r="I37" s="96">
        <f t="shared" si="3"/>
        <v>129114.22477237163</v>
      </c>
      <c r="J37" s="14">
        <f t="shared" si="4"/>
        <v>66.68193215428201</v>
      </c>
      <c r="K37" s="16"/>
      <c r="L37" s="14">
        <f t="shared" si="5"/>
      </c>
      <c r="M37" s="16">
        <v>150000000</v>
      </c>
      <c r="N37" s="14">
        <f t="shared" si="6"/>
        <v>77468.53486342297</v>
      </c>
      <c r="O37" s="16">
        <v>100000000</v>
      </c>
      <c r="P37" s="14">
        <f t="shared" si="7"/>
        <v>51645.68990894865</v>
      </c>
      <c r="Q37" s="19" t="s">
        <v>49</v>
      </c>
    </row>
    <row r="38" spans="1:17" s="4" customFormat="1" ht="12.75">
      <c r="A38" s="11">
        <v>35</v>
      </c>
      <c r="B38" s="20" t="s">
        <v>50</v>
      </c>
      <c r="C38" s="16">
        <v>230000000</v>
      </c>
      <c r="D38" s="14">
        <f t="shared" si="0"/>
        <v>118785.08679058189</v>
      </c>
      <c r="E38" s="22"/>
      <c r="F38" s="14">
        <f t="shared" si="1"/>
      </c>
      <c r="G38" s="22"/>
      <c r="H38" s="14">
        <f t="shared" si="2"/>
      </c>
      <c r="I38" s="96">
        <f t="shared" si="3"/>
        <v>118785.08679058189</v>
      </c>
      <c r="J38" s="14">
        <f t="shared" si="4"/>
        <v>61.34737758193945</v>
      </c>
      <c r="K38" s="16"/>
      <c r="L38" s="14">
        <f t="shared" si="5"/>
      </c>
      <c r="M38" s="16">
        <v>138000000</v>
      </c>
      <c r="N38" s="14">
        <f t="shared" si="6"/>
        <v>71271.05207434914</v>
      </c>
      <c r="O38" s="16">
        <v>92000000</v>
      </c>
      <c r="P38" s="14">
        <f t="shared" si="7"/>
        <v>47514.03471623276</v>
      </c>
      <c r="Q38" s="19" t="s">
        <v>49</v>
      </c>
    </row>
    <row r="39" spans="1:17" s="4" customFormat="1" ht="12.75">
      <c r="A39" s="11">
        <v>36</v>
      </c>
      <c r="B39" s="20" t="s">
        <v>51</v>
      </c>
      <c r="C39" s="16">
        <v>500000000</v>
      </c>
      <c r="D39" s="14">
        <f t="shared" si="0"/>
        <v>258228.44954474326</v>
      </c>
      <c r="E39" s="22">
        <v>800000000</v>
      </c>
      <c r="F39" s="14">
        <f t="shared" si="1"/>
        <v>413165.5192715892</v>
      </c>
      <c r="G39" s="22">
        <v>800000000</v>
      </c>
      <c r="H39" s="14">
        <f t="shared" si="2"/>
        <v>413165.5192715892</v>
      </c>
      <c r="I39" s="96">
        <f t="shared" si="3"/>
        <v>1084559.4880879216</v>
      </c>
      <c r="J39" s="14">
        <f t="shared" si="4"/>
        <v>560.1282300959689</v>
      </c>
      <c r="K39" s="16"/>
      <c r="L39" s="14">
        <f t="shared" si="5"/>
      </c>
      <c r="M39" s="16">
        <v>500000000</v>
      </c>
      <c r="N39" s="14">
        <f t="shared" si="6"/>
        <v>258228.44954474326</v>
      </c>
      <c r="O39" s="16"/>
      <c r="P39" s="14">
        <f t="shared" si="7"/>
      </c>
      <c r="Q39" s="19"/>
    </row>
    <row r="40" spans="1:17" s="4" customFormat="1" ht="12.75">
      <c r="A40" s="11">
        <v>37</v>
      </c>
      <c r="B40" s="20" t="s">
        <v>52</v>
      </c>
      <c r="C40" s="16">
        <v>250000000</v>
      </c>
      <c r="D40" s="14">
        <f t="shared" si="0"/>
        <v>129114.22477237163</v>
      </c>
      <c r="E40" s="22">
        <v>500000000</v>
      </c>
      <c r="F40" s="14">
        <f t="shared" si="1"/>
        <v>258228.44954474326</v>
      </c>
      <c r="G40" s="22">
        <v>500000000</v>
      </c>
      <c r="H40" s="14">
        <f t="shared" si="2"/>
        <v>258228.44954474326</v>
      </c>
      <c r="I40" s="96">
        <f t="shared" si="3"/>
        <v>645571.1238618582</v>
      </c>
      <c r="J40" s="14">
        <f t="shared" si="4"/>
        <v>333.4096607714101</v>
      </c>
      <c r="K40" s="16"/>
      <c r="L40" s="14">
        <f t="shared" si="5"/>
      </c>
      <c r="M40" s="16">
        <v>250000000</v>
      </c>
      <c r="N40" s="14">
        <f t="shared" si="6"/>
        <v>129114.22477237163</v>
      </c>
      <c r="O40" s="16"/>
      <c r="P40" s="14">
        <f t="shared" si="7"/>
      </c>
      <c r="Q40" s="19"/>
    </row>
    <row r="41" spans="1:17" s="4" customFormat="1" ht="12.75">
      <c r="A41" s="11">
        <v>38</v>
      </c>
      <c r="B41" s="20" t="s">
        <v>53</v>
      </c>
      <c r="C41" s="16">
        <v>250000000</v>
      </c>
      <c r="D41" s="14">
        <f t="shared" si="0"/>
        <v>129114.22477237163</v>
      </c>
      <c r="E41" s="22">
        <v>400000000</v>
      </c>
      <c r="F41" s="14">
        <f t="shared" si="1"/>
        <v>206582.7596357946</v>
      </c>
      <c r="G41" s="22">
        <v>400000000</v>
      </c>
      <c r="H41" s="14">
        <f t="shared" si="2"/>
        <v>206582.7596357946</v>
      </c>
      <c r="I41" s="96">
        <f t="shared" si="3"/>
        <v>542279.7440439608</v>
      </c>
      <c r="J41" s="14">
        <f t="shared" si="4"/>
        <v>280.06411504798444</v>
      </c>
      <c r="K41" s="23"/>
      <c r="L41" s="14">
        <f t="shared" si="5"/>
      </c>
      <c r="M41" s="23">
        <v>250000000</v>
      </c>
      <c r="N41" s="14">
        <f t="shared" si="6"/>
        <v>129114.22477237163</v>
      </c>
      <c r="O41" s="16"/>
      <c r="P41" s="14">
        <f t="shared" si="7"/>
      </c>
      <c r="Q41" s="19"/>
    </row>
    <row r="42" spans="1:17" s="4" customFormat="1" ht="12.75">
      <c r="A42" s="11">
        <v>39</v>
      </c>
      <c r="B42" s="20" t="s">
        <v>54</v>
      </c>
      <c r="C42" s="16">
        <v>1000000000</v>
      </c>
      <c r="D42" s="14">
        <f t="shared" si="0"/>
        <v>516456.8990894865</v>
      </c>
      <c r="E42" s="22">
        <v>1000000000</v>
      </c>
      <c r="F42" s="14">
        <f t="shared" si="1"/>
        <v>516456.8990894865</v>
      </c>
      <c r="G42" s="22"/>
      <c r="H42" s="14">
        <f t="shared" si="2"/>
      </c>
      <c r="I42" s="96">
        <f t="shared" si="3"/>
        <v>1032913.798178973</v>
      </c>
      <c r="J42" s="14">
        <f t="shared" si="4"/>
        <v>533.4554572342561</v>
      </c>
      <c r="K42" s="16"/>
      <c r="L42" s="14">
        <f t="shared" si="5"/>
      </c>
      <c r="M42" s="16">
        <v>1000000000</v>
      </c>
      <c r="N42" s="14">
        <f t="shared" si="6"/>
        <v>516456.8990894865</v>
      </c>
      <c r="O42" s="16"/>
      <c r="P42" s="14">
        <f t="shared" si="7"/>
      </c>
      <c r="Q42" s="19"/>
    </row>
    <row r="43" spans="1:17" s="4" customFormat="1" ht="12.75">
      <c r="A43" s="11">
        <v>40</v>
      </c>
      <c r="B43" s="20" t="s">
        <v>55</v>
      </c>
      <c r="C43" s="16">
        <v>1200000000</v>
      </c>
      <c r="D43" s="14">
        <f t="shared" si="0"/>
        <v>619748.2789073838</v>
      </c>
      <c r="E43" s="22"/>
      <c r="F43" s="14">
        <f t="shared" si="1"/>
      </c>
      <c r="G43" s="22"/>
      <c r="H43" s="14">
        <f t="shared" si="2"/>
      </c>
      <c r="I43" s="96">
        <f t="shared" si="3"/>
        <v>619748.2789073838</v>
      </c>
      <c r="J43" s="14">
        <f t="shared" si="4"/>
        <v>320.07327434055367</v>
      </c>
      <c r="K43" s="16"/>
      <c r="L43" s="14">
        <f t="shared" si="5"/>
      </c>
      <c r="M43" s="16">
        <v>1200000000</v>
      </c>
      <c r="N43" s="14">
        <f t="shared" si="6"/>
        <v>619748.2789073838</v>
      </c>
      <c r="O43" s="16"/>
      <c r="P43" s="14">
        <f t="shared" si="7"/>
      </c>
      <c r="Q43" s="19"/>
    </row>
    <row r="44" spans="1:17" s="4" customFormat="1" ht="12.75">
      <c r="A44" s="11">
        <v>41</v>
      </c>
      <c r="B44" s="20" t="s">
        <v>56</v>
      </c>
      <c r="C44" s="16">
        <v>500000000</v>
      </c>
      <c r="D44" s="14">
        <f t="shared" si="0"/>
        <v>258228.44954474326</v>
      </c>
      <c r="E44" s="22"/>
      <c r="F44" s="14">
        <f t="shared" si="1"/>
      </c>
      <c r="G44" s="22"/>
      <c r="H44" s="14">
        <f t="shared" si="2"/>
      </c>
      <c r="I44" s="96">
        <f t="shared" si="3"/>
        <v>258228.44954474326</v>
      </c>
      <c r="J44" s="14">
        <f t="shared" si="4"/>
        <v>133.36386430856402</v>
      </c>
      <c r="K44" s="16"/>
      <c r="L44" s="14">
        <f t="shared" si="5"/>
      </c>
      <c r="M44" s="16"/>
      <c r="N44" s="14">
        <f t="shared" si="6"/>
      </c>
      <c r="O44" s="16">
        <v>500000000</v>
      </c>
      <c r="P44" s="14">
        <f t="shared" si="7"/>
        <v>258228.44954474326</v>
      </c>
      <c r="Q44" s="19" t="s">
        <v>57</v>
      </c>
    </row>
    <row r="45" spans="1:17" s="4" customFormat="1" ht="12.75">
      <c r="A45" s="11">
        <v>42</v>
      </c>
      <c r="B45" s="20" t="s">
        <v>58</v>
      </c>
      <c r="C45" s="16">
        <v>300000000</v>
      </c>
      <c r="D45" s="14">
        <f t="shared" si="0"/>
        <v>154937.06972684595</v>
      </c>
      <c r="E45" s="22"/>
      <c r="F45" s="14">
        <f t="shared" si="1"/>
      </c>
      <c r="G45" s="22"/>
      <c r="H45" s="14">
        <f t="shared" si="2"/>
      </c>
      <c r="I45" s="96">
        <f t="shared" si="3"/>
        <v>154937.06972684595</v>
      </c>
      <c r="J45" s="14">
        <f t="shared" si="4"/>
        <v>80.01831858513842</v>
      </c>
      <c r="K45" s="16"/>
      <c r="L45" s="14">
        <f t="shared" si="5"/>
      </c>
      <c r="M45" s="16">
        <v>300000000</v>
      </c>
      <c r="N45" s="14">
        <f t="shared" si="6"/>
        <v>154937.06972684595</v>
      </c>
      <c r="O45" s="16"/>
      <c r="P45" s="14">
        <f t="shared" si="7"/>
      </c>
      <c r="Q45" s="24"/>
    </row>
    <row r="46" spans="1:17" s="4" customFormat="1" ht="12.75">
      <c r="A46" s="11">
        <v>43</v>
      </c>
      <c r="B46" s="20" t="s">
        <v>59</v>
      </c>
      <c r="C46" s="16">
        <v>1800000000</v>
      </c>
      <c r="D46" s="14">
        <f t="shared" si="0"/>
        <v>929622.4183610757</v>
      </c>
      <c r="E46" s="22"/>
      <c r="F46" s="14">
        <f t="shared" si="1"/>
      </c>
      <c r="G46" s="22"/>
      <c r="H46" s="14">
        <f t="shared" si="2"/>
      </c>
      <c r="I46" s="96">
        <f t="shared" si="3"/>
        <v>929622.4183610757</v>
      </c>
      <c r="J46" s="14">
        <f t="shared" si="4"/>
        <v>480.10991151083044</v>
      </c>
      <c r="K46" s="16"/>
      <c r="L46" s="14">
        <f t="shared" si="5"/>
      </c>
      <c r="M46" s="16"/>
      <c r="N46" s="14">
        <f t="shared" si="6"/>
      </c>
      <c r="O46" s="16">
        <v>1800000000</v>
      </c>
      <c r="P46" s="14">
        <f t="shared" si="7"/>
        <v>929622.4183610757</v>
      </c>
      <c r="Q46" s="24" t="s">
        <v>60</v>
      </c>
    </row>
    <row r="47" spans="1:17" s="4" customFormat="1" ht="12.75">
      <c r="A47" s="11">
        <v>44</v>
      </c>
      <c r="B47" s="20" t="s">
        <v>61</v>
      </c>
      <c r="C47" s="16">
        <v>500000000</v>
      </c>
      <c r="D47" s="14">
        <f t="shared" si="0"/>
        <v>258228.44954474326</v>
      </c>
      <c r="E47" s="22">
        <v>500000000</v>
      </c>
      <c r="F47" s="14">
        <f t="shared" si="1"/>
        <v>258228.44954474326</v>
      </c>
      <c r="G47" s="22">
        <v>500000000</v>
      </c>
      <c r="H47" s="14">
        <f t="shared" si="2"/>
        <v>258228.44954474326</v>
      </c>
      <c r="I47" s="96">
        <f t="shared" si="3"/>
        <v>774685.3486342297</v>
      </c>
      <c r="J47" s="14">
        <f t="shared" si="4"/>
        <v>400.09159292569205</v>
      </c>
      <c r="K47" s="16"/>
      <c r="L47" s="14">
        <f t="shared" si="5"/>
      </c>
      <c r="M47" s="16">
        <v>500000000</v>
      </c>
      <c r="N47" s="14">
        <f t="shared" si="6"/>
        <v>258228.44954474326</v>
      </c>
      <c r="O47" s="16"/>
      <c r="P47" s="14">
        <f t="shared" si="7"/>
      </c>
      <c r="Q47" s="24"/>
    </row>
    <row r="48" spans="1:17" s="4" customFormat="1" ht="12.75">
      <c r="A48" s="11">
        <v>45</v>
      </c>
      <c r="B48" s="20" t="s">
        <v>62</v>
      </c>
      <c r="C48" s="16">
        <v>200000000</v>
      </c>
      <c r="D48" s="14">
        <f t="shared" si="0"/>
        <v>103291.3798178973</v>
      </c>
      <c r="E48" s="22">
        <v>300000000</v>
      </c>
      <c r="F48" s="14">
        <f t="shared" si="1"/>
        <v>154937.06972684595</v>
      </c>
      <c r="G48" s="22"/>
      <c r="H48" s="14">
        <f t="shared" si="2"/>
      </c>
      <c r="I48" s="96">
        <f t="shared" si="3"/>
        <v>258228.44954474323</v>
      </c>
      <c r="J48" s="14">
        <f t="shared" si="4"/>
        <v>133.36386430856402</v>
      </c>
      <c r="K48" s="16"/>
      <c r="L48" s="14">
        <f t="shared" si="5"/>
      </c>
      <c r="M48" s="16">
        <v>200000000</v>
      </c>
      <c r="N48" s="14">
        <f t="shared" si="6"/>
        <v>103291.3798178973</v>
      </c>
      <c r="O48" s="16"/>
      <c r="P48" s="14">
        <f t="shared" si="7"/>
      </c>
      <c r="Q48" s="24"/>
    </row>
    <row r="49" spans="1:17" s="4" customFormat="1" ht="12.75">
      <c r="A49" s="11">
        <v>46</v>
      </c>
      <c r="B49" s="20" t="s">
        <v>63</v>
      </c>
      <c r="C49" s="16">
        <v>50000000</v>
      </c>
      <c r="D49" s="14">
        <f t="shared" si="0"/>
        <v>25822.844954474323</v>
      </c>
      <c r="E49" s="22"/>
      <c r="F49" s="14">
        <f t="shared" si="1"/>
      </c>
      <c r="G49" s="22"/>
      <c r="H49" s="14">
        <f t="shared" si="2"/>
      </c>
      <c r="I49" s="96">
        <f t="shared" si="3"/>
        <v>25822.844954474323</v>
      </c>
      <c r="J49" s="14">
        <f t="shared" si="4"/>
        <v>13.3363864308564</v>
      </c>
      <c r="K49" s="16"/>
      <c r="L49" s="14">
        <f t="shared" si="5"/>
      </c>
      <c r="M49" s="16"/>
      <c r="N49" s="14">
        <f t="shared" si="6"/>
      </c>
      <c r="O49" s="16">
        <v>50000000</v>
      </c>
      <c r="P49" s="14">
        <f t="shared" si="7"/>
        <v>25822.844954474323</v>
      </c>
      <c r="Q49" s="25" t="s">
        <v>64</v>
      </c>
    </row>
    <row r="50" spans="1:17" s="4" customFormat="1" ht="12.75">
      <c r="A50" s="11">
        <v>47</v>
      </c>
      <c r="B50" s="20" t="s">
        <v>65</v>
      </c>
      <c r="C50" s="16">
        <v>2000000000</v>
      </c>
      <c r="D50" s="14">
        <f t="shared" si="0"/>
        <v>1032913.798178973</v>
      </c>
      <c r="E50" s="22"/>
      <c r="F50" s="14">
        <f t="shared" si="1"/>
      </c>
      <c r="G50" s="22"/>
      <c r="H50" s="14">
        <f t="shared" si="2"/>
      </c>
      <c r="I50" s="96">
        <f t="shared" si="3"/>
        <v>1032913.798178973</v>
      </c>
      <c r="J50" s="14">
        <f t="shared" si="4"/>
        <v>533.4554572342561</v>
      </c>
      <c r="K50" s="16"/>
      <c r="L50" s="14">
        <f t="shared" si="5"/>
      </c>
      <c r="M50" s="16"/>
      <c r="N50" s="14">
        <f t="shared" si="6"/>
      </c>
      <c r="O50" s="16">
        <v>2000000000</v>
      </c>
      <c r="P50" s="14">
        <f t="shared" si="7"/>
        <v>1032913.798178973</v>
      </c>
      <c r="Q50" s="25" t="s">
        <v>66</v>
      </c>
    </row>
    <row r="51" spans="1:17" s="4" customFormat="1" ht="12.75">
      <c r="A51" s="11">
        <v>48</v>
      </c>
      <c r="B51" s="20" t="s">
        <v>67</v>
      </c>
      <c r="C51" s="16">
        <v>700000000</v>
      </c>
      <c r="D51" s="14">
        <f t="shared" si="0"/>
        <v>361519.82936264056</v>
      </c>
      <c r="E51" s="22"/>
      <c r="F51" s="14">
        <f t="shared" si="1"/>
      </c>
      <c r="G51" s="22"/>
      <c r="H51" s="14">
        <f t="shared" si="2"/>
      </c>
      <c r="I51" s="96">
        <f t="shared" si="3"/>
        <v>361519.82936264056</v>
      </c>
      <c r="J51" s="14">
        <f t="shared" si="4"/>
        <v>186.70941003198962</v>
      </c>
      <c r="K51" s="16"/>
      <c r="L51" s="14">
        <f t="shared" si="5"/>
      </c>
      <c r="M51" s="16">
        <v>700000000</v>
      </c>
      <c r="N51" s="14">
        <f t="shared" si="6"/>
        <v>361519.82936264056</v>
      </c>
      <c r="O51" s="16"/>
      <c r="P51" s="14">
        <f t="shared" si="7"/>
      </c>
      <c r="Q51" s="25"/>
    </row>
    <row r="52" spans="1:17" s="4" customFormat="1" ht="12.75">
      <c r="A52" s="11">
        <v>49</v>
      </c>
      <c r="B52" s="20" t="s">
        <v>68</v>
      </c>
      <c r="C52" s="16">
        <v>200000000</v>
      </c>
      <c r="D52" s="14">
        <f t="shared" si="0"/>
        <v>103291.3798178973</v>
      </c>
      <c r="E52" s="22"/>
      <c r="F52" s="14">
        <f t="shared" si="1"/>
      </c>
      <c r="G52" s="22"/>
      <c r="H52" s="14">
        <f t="shared" si="2"/>
      </c>
      <c r="I52" s="96">
        <f t="shared" si="3"/>
        <v>103291.3798178973</v>
      </c>
      <c r="J52" s="14">
        <f t="shared" si="4"/>
        <v>53.3455457234256</v>
      </c>
      <c r="K52" s="16"/>
      <c r="L52" s="14">
        <f t="shared" si="5"/>
      </c>
      <c r="M52" s="16">
        <v>200000000</v>
      </c>
      <c r="N52" s="14">
        <f t="shared" si="6"/>
        <v>103291.3798178973</v>
      </c>
      <c r="O52" s="16"/>
      <c r="P52" s="14">
        <f t="shared" si="7"/>
      </c>
      <c r="Q52" s="25"/>
    </row>
    <row r="53" spans="1:17" s="4" customFormat="1" ht="12.75">
      <c r="A53" s="11">
        <v>50</v>
      </c>
      <c r="B53" s="20" t="s">
        <v>69</v>
      </c>
      <c r="C53" s="16">
        <v>600000000</v>
      </c>
      <c r="D53" s="14">
        <f t="shared" si="0"/>
        <v>309874.1394536919</v>
      </c>
      <c r="E53" s="22"/>
      <c r="F53" s="14">
        <f t="shared" si="1"/>
      </c>
      <c r="G53" s="22"/>
      <c r="H53" s="14">
        <f t="shared" si="2"/>
      </c>
      <c r="I53" s="96">
        <f t="shared" si="3"/>
        <v>309874.1394536919</v>
      </c>
      <c r="J53" s="14">
        <f t="shared" si="4"/>
        <v>160.03663717027683</v>
      </c>
      <c r="K53" s="16"/>
      <c r="L53" s="14">
        <f t="shared" si="5"/>
      </c>
      <c r="M53" s="16">
        <v>389000000</v>
      </c>
      <c r="N53" s="14">
        <f t="shared" si="6"/>
        <v>200901.73374581026</v>
      </c>
      <c r="O53" s="16">
        <v>211000000</v>
      </c>
      <c r="P53" s="14">
        <f t="shared" si="7"/>
        <v>108972.40570788165</v>
      </c>
      <c r="Q53" s="25" t="s">
        <v>64</v>
      </c>
    </row>
    <row r="54" spans="1:23" s="4" customFormat="1" ht="12.75">
      <c r="A54" s="11">
        <v>51</v>
      </c>
      <c r="B54" s="20" t="s">
        <v>70</v>
      </c>
      <c r="C54" s="26">
        <v>330000000</v>
      </c>
      <c r="D54" s="14">
        <f t="shared" si="0"/>
        <v>170430.77669953054</v>
      </c>
      <c r="E54" s="22"/>
      <c r="F54" s="14">
        <f t="shared" si="1"/>
      </c>
      <c r="G54" s="22"/>
      <c r="H54" s="14">
        <f t="shared" si="2"/>
      </c>
      <c r="I54" s="96">
        <f t="shared" si="3"/>
        <v>170430.77669953054</v>
      </c>
      <c r="J54" s="14">
        <f t="shared" si="4"/>
        <v>88.02015044365226</v>
      </c>
      <c r="K54" s="16"/>
      <c r="L54" s="14">
        <f t="shared" si="5"/>
      </c>
      <c r="M54" s="16">
        <v>247500000</v>
      </c>
      <c r="N54" s="14">
        <f t="shared" si="6"/>
        <v>127823.0825246479</v>
      </c>
      <c r="O54" s="16">
        <v>82500000</v>
      </c>
      <c r="P54" s="14">
        <f t="shared" si="7"/>
        <v>42607.694174882636</v>
      </c>
      <c r="Q54" s="24" t="s">
        <v>71</v>
      </c>
      <c r="R54" s="27"/>
      <c r="S54" s="28"/>
      <c r="T54" s="29"/>
      <c r="U54" s="29"/>
      <c r="V54" s="28"/>
      <c r="W54" s="29"/>
    </row>
    <row r="55" spans="1:23" s="4" customFormat="1" ht="12.75">
      <c r="A55" s="11">
        <v>52</v>
      </c>
      <c r="B55" s="20" t="s">
        <v>72</v>
      </c>
      <c r="C55" s="26">
        <v>250000000</v>
      </c>
      <c r="D55" s="14">
        <f t="shared" si="0"/>
        <v>129114.22477237163</v>
      </c>
      <c r="E55" s="22"/>
      <c r="F55" s="14">
        <f t="shared" si="1"/>
      </c>
      <c r="G55" s="22"/>
      <c r="H55" s="14">
        <f t="shared" si="2"/>
      </c>
      <c r="I55" s="96">
        <f t="shared" si="3"/>
        <v>129114.22477237163</v>
      </c>
      <c r="J55" s="14">
        <f t="shared" si="4"/>
        <v>66.68193215428201</v>
      </c>
      <c r="K55" s="16"/>
      <c r="L55" s="14">
        <f t="shared" si="5"/>
      </c>
      <c r="M55" s="16">
        <v>250000000</v>
      </c>
      <c r="N55" s="14">
        <f t="shared" si="6"/>
        <v>129114.22477237163</v>
      </c>
      <c r="O55" s="16"/>
      <c r="P55" s="14">
        <f t="shared" si="7"/>
      </c>
      <c r="Q55" s="24"/>
      <c r="R55" s="27"/>
      <c r="S55" s="28"/>
      <c r="T55" s="29"/>
      <c r="U55" s="29"/>
      <c r="V55" s="28"/>
      <c r="W55" s="29"/>
    </row>
    <row r="56" spans="1:23" s="4" customFormat="1" ht="12.75">
      <c r="A56" s="11">
        <v>53</v>
      </c>
      <c r="B56" s="20" t="s">
        <v>73</v>
      </c>
      <c r="C56" s="26">
        <v>500000000</v>
      </c>
      <c r="D56" s="14">
        <f t="shared" si="0"/>
        <v>258228.44954474326</v>
      </c>
      <c r="E56" s="22"/>
      <c r="F56" s="14">
        <f t="shared" si="1"/>
      </c>
      <c r="G56" s="22"/>
      <c r="H56" s="14">
        <f t="shared" si="2"/>
      </c>
      <c r="I56" s="96">
        <f t="shared" si="3"/>
        <v>258228.44954474326</v>
      </c>
      <c r="J56" s="14">
        <f t="shared" si="4"/>
        <v>133.36386430856402</v>
      </c>
      <c r="K56" s="16"/>
      <c r="L56" s="14">
        <f t="shared" si="5"/>
      </c>
      <c r="M56" s="16">
        <v>500000000</v>
      </c>
      <c r="N56" s="14">
        <f t="shared" si="6"/>
        <v>258228.44954474326</v>
      </c>
      <c r="O56" s="16"/>
      <c r="P56" s="14">
        <f t="shared" si="7"/>
      </c>
      <c r="Q56" s="24" t="s">
        <v>74</v>
      </c>
      <c r="R56" s="27"/>
      <c r="S56" s="28"/>
      <c r="T56" s="29"/>
      <c r="U56" s="29"/>
      <c r="V56" s="28"/>
      <c r="W56" s="29"/>
    </row>
    <row r="57" spans="1:23" s="4" customFormat="1" ht="12.75">
      <c r="A57" s="11">
        <v>54</v>
      </c>
      <c r="B57" s="20" t="s">
        <v>154</v>
      </c>
      <c r="C57" s="26">
        <v>3000000000</v>
      </c>
      <c r="D57" s="14">
        <f t="shared" si="0"/>
        <v>1549370.6972684595</v>
      </c>
      <c r="E57" s="22"/>
      <c r="F57" s="14">
        <f t="shared" si="1"/>
      </c>
      <c r="G57" s="22"/>
      <c r="H57" s="14">
        <f t="shared" si="2"/>
      </c>
      <c r="I57" s="96">
        <f t="shared" si="3"/>
        <v>1549370.6972684595</v>
      </c>
      <c r="J57" s="14">
        <f t="shared" si="4"/>
        <v>800.1831858513841</v>
      </c>
      <c r="K57" s="16"/>
      <c r="L57" s="14">
        <f t="shared" si="5"/>
      </c>
      <c r="M57" s="16"/>
      <c r="N57" s="14">
        <f t="shared" si="6"/>
      </c>
      <c r="O57" s="16">
        <v>3000000000</v>
      </c>
      <c r="P57" s="14">
        <f t="shared" si="7"/>
        <v>1549370.6972684595</v>
      </c>
      <c r="Q57" s="24" t="s">
        <v>75</v>
      </c>
      <c r="R57" s="27"/>
      <c r="S57" s="28"/>
      <c r="T57" s="29"/>
      <c r="U57" s="29"/>
      <c r="V57" s="28"/>
      <c r="W57" s="29"/>
    </row>
    <row r="58" spans="1:23" s="4" customFormat="1" ht="12.75">
      <c r="A58" s="11">
        <v>55</v>
      </c>
      <c r="B58" s="20" t="s">
        <v>76</v>
      </c>
      <c r="C58" s="26">
        <v>90000000</v>
      </c>
      <c r="D58" s="14">
        <f t="shared" si="0"/>
        <v>46481.120918053784</v>
      </c>
      <c r="E58" s="22"/>
      <c r="F58" s="14">
        <f t="shared" si="1"/>
      </c>
      <c r="G58" s="22"/>
      <c r="H58" s="14">
        <f t="shared" si="2"/>
      </c>
      <c r="I58" s="96">
        <f t="shared" si="3"/>
        <v>46481.120918053784</v>
      </c>
      <c r="J58" s="14">
        <f t="shared" si="4"/>
        <v>24.005495575541524</v>
      </c>
      <c r="K58" s="16"/>
      <c r="L58" s="14">
        <f t="shared" si="5"/>
      </c>
      <c r="M58" s="16">
        <v>90000000</v>
      </c>
      <c r="N58" s="14">
        <f t="shared" si="6"/>
        <v>46481.120918053784</v>
      </c>
      <c r="O58" s="16"/>
      <c r="P58" s="14">
        <f t="shared" si="7"/>
      </c>
      <c r="Q58" s="24"/>
      <c r="R58" s="27"/>
      <c r="S58" s="28"/>
      <c r="T58" s="29"/>
      <c r="U58" s="29"/>
      <c r="V58" s="28"/>
      <c r="W58" s="29"/>
    </row>
    <row r="59" spans="1:23" s="4" customFormat="1" ht="12.75">
      <c r="A59" s="11">
        <v>56</v>
      </c>
      <c r="B59" s="20" t="s">
        <v>77</v>
      </c>
      <c r="C59" s="26">
        <v>600000000</v>
      </c>
      <c r="D59" s="14">
        <f t="shared" si="0"/>
        <v>309874.1394536919</v>
      </c>
      <c r="E59" s="22"/>
      <c r="F59" s="14">
        <f t="shared" si="1"/>
      </c>
      <c r="G59" s="22"/>
      <c r="H59" s="14">
        <f t="shared" si="2"/>
      </c>
      <c r="I59" s="96">
        <f t="shared" si="3"/>
        <v>309874.1394536919</v>
      </c>
      <c r="J59" s="14">
        <f t="shared" si="4"/>
        <v>160.03663717027683</v>
      </c>
      <c r="K59" s="16"/>
      <c r="L59" s="14">
        <f t="shared" si="5"/>
      </c>
      <c r="M59" s="16">
        <v>600000000</v>
      </c>
      <c r="N59" s="14">
        <f t="shared" si="6"/>
        <v>309874.1394536919</v>
      </c>
      <c r="O59" s="16"/>
      <c r="P59" s="14">
        <f t="shared" si="7"/>
      </c>
      <c r="Q59" s="24"/>
      <c r="R59" s="27"/>
      <c r="S59" s="28"/>
      <c r="T59" s="29"/>
      <c r="U59" s="29"/>
      <c r="V59" s="28"/>
      <c r="W59" s="29"/>
    </row>
    <row r="60" spans="1:23" s="4" customFormat="1" ht="12.75">
      <c r="A60" s="11">
        <v>57</v>
      </c>
      <c r="B60" s="20" t="s">
        <v>78</v>
      </c>
      <c r="C60" s="26">
        <v>200000000</v>
      </c>
      <c r="D60" s="14">
        <f t="shared" si="0"/>
        <v>103291.3798178973</v>
      </c>
      <c r="E60" s="22"/>
      <c r="F60" s="14">
        <f t="shared" si="1"/>
      </c>
      <c r="G60" s="22"/>
      <c r="H60" s="14">
        <f t="shared" si="2"/>
      </c>
      <c r="I60" s="96">
        <f t="shared" si="3"/>
        <v>103291.3798178973</v>
      </c>
      <c r="J60" s="14">
        <f t="shared" si="4"/>
        <v>53.3455457234256</v>
      </c>
      <c r="K60" s="16"/>
      <c r="L60" s="14">
        <f t="shared" si="5"/>
      </c>
      <c r="M60" s="16">
        <v>200000000</v>
      </c>
      <c r="N60" s="14">
        <f t="shared" si="6"/>
        <v>103291.3798178973</v>
      </c>
      <c r="O60" s="16"/>
      <c r="P60" s="14">
        <f t="shared" si="7"/>
      </c>
      <c r="Q60" s="24"/>
      <c r="R60" s="27"/>
      <c r="S60" s="28"/>
      <c r="T60" s="29"/>
      <c r="U60" s="29"/>
      <c r="V60" s="28"/>
      <c r="W60" s="29"/>
    </row>
    <row r="61" spans="1:23" s="4" customFormat="1" ht="12.75">
      <c r="A61" s="11">
        <v>58</v>
      </c>
      <c r="B61" s="20" t="s">
        <v>79</v>
      </c>
      <c r="C61" s="26">
        <v>1000000000</v>
      </c>
      <c r="D61" s="14">
        <f t="shared" si="0"/>
        <v>516456.8990894865</v>
      </c>
      <c r="E61" s="22"/>
      <c r="F61" s="14">
        <f t="shared" si="1"/>
      </c>
      <c r="G61" s="22"/>
      <c r="H61" s="14">
        <f t="shared" si="2"/>
      </c>
      <c r="I61" s="96">
        <f t="shared" si="3"/>
        <v>516456.8990894865</v>
      </c>
      <c r="J61" s="14">
        <f t="shared" si="4"/>
        <v>266.72772861712804</v>
      </c>
      <c r="K61" s="16"/>
      <c r="L61" s="14">
        <f t="shared" si="5"/>
      </c>
      <c r="M61" s="16"/>
      <c r="N61" s="14">
        <f t="shared" si="6"/>
      </c>
      <c r="O61" s="16">
        <v>1000000000</v>
      </c>
      <c r="P61" s="14">
        <f t="shared" si="7"/>
        <v>516456.8990894865</v>
      </c>
      <c r="Q61" s="24" t="s">
        <v>80</v>
      </c>
      <c r="R61" s="27"/>
      <c r="S61" s="28"/>
      <c r="T61" s="29"/>
      <c r="U61" s="29"/>
      <c r="V61" s="28"/>
      <c r="W61" s="29"/>
    </row>
    <row r="62" spans="1:23" s="4" customFormat="1" ht="12.75">
      <c r="A62" s="11">
        <v>59</v>
      </c>
      <c r="B62" s="20" t="s">
        <v>83</v>
      </c>
      <c r="C62" s="26">
        <v>1095000000</v>
      </c>
      <c r="D62" s="14">
        <f t="shared" si="0"/>
        <v>565520.3045029877</v>
      </c>
      <c r="E62" s="22"/>
      <c r="F62" s="14">
        <f t="shared" si="1"/>
      </c>
      <c r="G62" s="22"/>
      <c r="H62" s="14">
        <f t="shared" si="2"/>
      </c>
      <c r="I62" s="96">
        <f t="shared" si="3"/>
        <v>565520.3045029877</v>
      </c>
      <c r="J62" s="14">
        <f t="shared" si="4"/>
        <v>292.06686283575516</v>
      </c>
      <c r="K62" s="16"/>
      <c r="L62" s="14">
        <f t="shared" si="5"/>
      </c>
      <c r="M62" s="16"/>
      <c r="N62" s="14">
        <f t="shared" si="6"/>
      </c>
      <c r="O62" s="16">
        <v>1095000000</v>
      </c>
      <c r="P62" s="14">
        <f t="shared" si="7"/>
        <v>565520.3045029877</v>
      </c>
      <c r="Q62" s="19" t="s">
        <v>84</v>
      </c>
      <c r="R62" s="27"/>
      <c r="S62" s="28"/>
      <c r="T62" s="29"/>
      <c r="U62" s="29"/>
      <c r="V62" s="28"/>
      <c r="W62" s="29"/>
    </row>
    <row r="63" spans="1:23" s="4" customFormat="1" ht="12.75">
      <c r="A63" s="11">
        <v>60</v>
      </c>
      <c r="B63" s="20" t="s">
        <v>85</v>
      </c>
      <c r="C63" s="26">
        <v>318338394</v>
      </c>
      <c r="D63" s="14">
        <f t="shared" si="0"/>
        <v>164408.0598263672</v>
      </c>
      <c r="E63" s="22"/>
      <c r="F63" s="14">
        <f t="shared" si="1"/>
      </c>
      <c r="G63" s="22"/>
      <c r="H63" s="14">
        <f t="shared" si="2"/>
      </c>
      <c r="I63" s="96">
        <f t="shared" si="3"/>
        <v>164408.0598263672</v>
      </c>
      <c r="J63" s="14">
        <f t="shared" si="4"/>
        <v>84.90967676324438</v>
      </c>
      <c r="K63" s="16"/>
      <c r="L63" s="14">
        <f t="shared" si="5"/>
      </c>
      <c r="M63" s="16">
        <v>318338394</v>
      </c>
      <c r="N63" s="14">
        <f t="shared" si="6"/>
        <v>164408.0598263672</v>
      </c>
      <c r="O63" s="16"/>
      <c r="P63" s="14">
        <f t="shared" si="7"/>
      </c>
      <c r="Q63" s="24"/>
      <c r="R63" s="27"/>
      <c r="S63" s="28"/>
      <c r="T63" s="29"/>
      <c r="U63" s="29"/>
      <c r="V63" s="28"/>
      <c r="W63" s="29"/>
    </row>
    <row r="64" spans="1:23" s="4" customFormat="1" ht="12.75">
      <c r="A64" s="11">
        <v>61</v>
      </c>
      <c r="B64" s="20" t="s">
        <v>86</v>
      </c>
      <c r="C64" s="26">
        <v>200000000</v>
      </c>
      <c r="D64" s="14">
        <f t="shared" si="0"/>
        <v>103291.3798178973</v>
      </c>
      <c r="E64" s="22"/>
      <c r="F64" s="14">
        <f t="shared" si="1"/>
      </c>
      <c r="G64" s="22"/>
      <c r="H64" s="14">
        <f t="shared" si="2"/>
      </c>
      <c r="I64" s="96">
        <f t="shared" si="3"/>
        <v>103291.3798178973</v>
      </c>
      <c r="J64" s="14">
        <f t="shared" si="4"/>
        <v>53.3455457234256</v>
      </c>
      <c r="K64" s="16"/>
      <c r="L64" s="14">
        <f t="shared" si="5"/>
      </c>
      <c r="M64" s="16">
        <v>200000000</v>
      </c>
      <c r="N64" s="14">
        <f t="shared" si="6"/>
        <v>103291.3798178973</v>
      </c>
      <c r="O64" s="16"/>
      <c r="P64" s="14">
        <f t="shared" si="7"/>
      </c>
      <c r="Q64" s="24"/>
      <c r="R64" s="27"/>
      <c r="S64" s="28"/>
      <c r="T64" s="29"/>
      <c r="U64" s="29"/>
      <c r="V64" s="28"/>
      <c r="W64" s="29"/>
    </row>
    <row r="65" spans="1:23" s="4" customFormat="1" ht="12.75">
      <c r="A65" s="11">
        <v>62</v>
      </c>
      <c r="B65" s="20" t="s">
        <v>87</v>
      </c>
      <c r="C65" s="26">
        <v>30000000</v>
      </c>
      <c r="D65" s="14">
        <f t="shared" si="0"/>
        <v>15493.706972684595</v>
      </c>
      <c r="E65" s="22"/>
      <c r="F65" s="14">
        <f t="shared" si="1"/>
      </c>
      <c r="G65" s="22"/>
      <c r="H65" s="14">
        <f t="shared" si="2"/>
      </c>
      <c r="I65" s="96">
        <f t="shared" si="3"/>
        <v>15493.706972684595</v>
      </c>
      <c r="J65" s="14">
        <f t="shared" si="4"/>
        <v>8.00183185851384</v>
      </c>
      <c r="K65" s="16"/>
      <c r="L65" s="14">
        <f t="shared" si="5"/>
      </c>
      <c r="M65" s="16">
        <v>30000000</v>
      </c>
      <c r="N65" s="14">
        <f t="shared" si="6"/>
        <v>15493.706972684595</v>
      </c>
      <c r="O65" s="16"/>
      <c r="P65" s="14">
        <f t="shared" si="7"/>
      </c>
      <c r="Q65" s="24"/>
      <c r="R65" s="27"/>
      <c r="S65" s="28"/>
      <c r="T65" s="29"/>
      <c r="U65" s="29"/>
      <c r="V65" s="28"/>
      <c r="W65" s="29"/>
    </row>
    <row r="66" spans="1:23" s="4" customFormat="1" ht="12.75">
      <c r="A66" s="11">
        <v>63</v>
      </c>
      <c r="B66" s="20" t="s">
        <v>88</v>
      </c>
      <c r="C66" s="26">
        <v>100000000</v>
      </c>
      <c r="D66" s="14">
        <f t="shared" si="0"/>
        <v>51645.68990894865</v>
      </c>
      <c r="E66" s="22"/>
      <c r="F66" s="14">
        <f t="shared" si="1"/>
      </c>
      <c r="G66" s="22"/>
      <c r="H66" s="14">
        <f t="shared" si="2"/>
      </c>
      <c r="I66" s="96">
        <f t="shared" si="3"/>
        <v>51645.68990894865</v>
      </c>
      <c r="J66" s="14">
        <f t="shared" si="4"/>
        <v>26.6727728617128</v>
      </c>
      <c r="K66" s="16"/>
      <c r="L66" s="14">
        <f t="shared" si="5"/>
      </c>
      <c r="M66" s="16">
        <v>100000000</v>
      </c>
      <c r="N66" s="14">
        <f t="shared" si="6"/>
        <v>51645.68990894865</v>
      </c>
      <c r="O66" s="16"/>
      <c r="P66" s="14">
        <f t="shared" si="7"/>
      </c>
      <c r="Q66" s="24"/>
      <c r="R66" s="27"/>
      <c r="S66" s="28"/>
      <c r="T66" s="29"/>
      <c r="U66" s="29"/>
      <c r="V66" s="28"/>
      <c r="W66" s="29"/>
    </row>
    <row r="67" spans="1:23" s="4" customFormat="1" ht="12.75">
      <c r="A67" s="11">
        <v>64</v>
      </c>
      <c r="B67" s="20" t="s">
        <v>89</v>
      </c>
      <c r="C67" s="26">
        <v>1000000000</v>
      </c>
      <c r="D67" s="14">
        <f t="shared" si="0"/>
        <v>516456.8990894865</v>
      </c>
      <c r="E67" s="22">
        <v>850000000</v>
      </c>
      <c r="F67" s="14">
        <f t="shared" si="1"/>
        <v>438988.36422606354</v>
      </c>
      <c r="G67" s="22"/>
      <c r="H67" s="14">
        <f t="shared" si="2"/>
      </c>
      <c r="I67" s="96">
        <f t="shared" si="3"/>
        <v>955445.26331555</v>
      </c>
      <c r="J67" s="14">
        <f t="shared" si="4"/>
        <v>493.4462979416869</v>
      </c>
      <c r="K67" s="16"/>
      <c r="L67" s="14">
        <f t="shared" si="5"/>
      </c>
      <c r="M67" s="16">
        <v>1000000000</v>
      </c>
      <c r="N67" s="14">
        <f t="shared" si="6"/>
        <v>516456.8990894865</v>
      </c>
      <c r="O67" s="16"/>
      <c r="P67" s="14">
        <f t="shared" si="7"/>
      </c>
      <c r="Q67" s="24"/>
      <c r="R67" s="27"/>
      <c r="S67" s="28"/>
      <c r="T67" s="29"/>
      <c r="U67" s="29"/>
      <c r="V67" s="28"/>
      <c r="W67" s="29"/>
    </row>
    <row r="68" spans="1:23" s="4" customFormat="1" ht="12.75">
      <c r="A68" s="11">
        <v>65</v>
      </c>
      <c r="B68" s="20" t="s">
        <v>90</v>
      </c>
      <c r="C68" s="26">
        <v>50000000</v>
      </c>
      <c r="D68" s="14">
        <f aca="true" t="shared" si="8" ref="D68:D92">IF(C68/1936.27=0,"",C68/1936.27)</f>
        <v>25822.844954474323</v>
      </c>
      <c r="E68" s="22"/>
      <c r="F68" s="14">
        <f aca="true" t="shared" si="9" ref="F68:F94">IF(E68/1936.27=0,"",E68/1936.27)</f>
      </c>
      <c r="G68" s="22"/>
      <c r="H68" s="14">
        <f aca="true" t="shared" si="10" ref="H68:H94">IF(G68/1936.27=0,"",G68/1936.27)</f>
      </c>
      <c r="I68" s="96">
        <f t="shared" si="3"/>
        <v>25822.844954474323</v>
      </c>
      <c r="J68" s="14">
        <f aca="true" t="shared" si="11" ref="J68:J92">IF(I68/1936.27=0,"",I68/1936.27)</f>
        <v>13.3363864308564</v>
      </c>
      <c r="K68" s="16"/>
      <c r="L68" s="14">
        <f aca="true" t="shared" si="12" ref="L68:L92">IF(K68/1936.27=0,"",K68/1936.27)</f>
      </c>
      <c r="M68" s="16">
        <v>50000000</v>
      </c>
      <c r="N68" s="14">
        <f aca="true" t="shared" si="13" ref="N68:N92">IF(M68/1936.27=0,"",M68/1936.27)</f>
        <v>25822.844954474323</v>
      </c>
      <c r="O68" s="16"/>
      <c r="P68" s="14">
        <f aca="true" t="shared" si="14" ref="P68:P92">IF(O68/1936.27=0,"",O68/1936.27)</f>
      </c>
      <c r="Q68" s="24"/>
      <c r="R68" s="27"/>
      <c r="S68" s="28"/>
      <c r="T68" s="29"/>
      <c r="U68" s="29"/>
      <c r="V68" s="28"/>
      <c r="W68" s="29"/>
    </row>
    <row r="69" spans="1:23" s="4" customFormat="1" ht="12.75">
      <c r="A69" s="11">
        <v>66</v>
      </c>
      <c r="B69" s="20" t="s">
        <v>91</v>
      </c>
      <c r="C69" s="26">
        <v>300000000</v>
      </c>
      <c r="D69" s="14">
        <f t="shared" si="8"/>
        <v>154937.06972684595</v>
      </c>
      <c r="E69" s="22"/>
      <c r="F69" s="14">
        <f t="shared" si="9"/>
      </c>
      <c r="G69" s="22"/>
      <c r="H69" s="14">
        <f t="shared" si="10"/>
      </c>
      <c r="I69" s="96">
        <f aca="true" t="shared" si="15" ref="I69:I92">SUM(D69,F69,H69)</f>
        <v>154937.06972684595</v>
      </c>
      <c r="J69" s="14">
        <f t="shared" si="11"/>
        <v>80.01831858513842</v>
      </c>
      <c r="K69" s="16"/>
      <c r="L69" s="14">
        <f t="shared" si="12"/>
      </c>
      <c r="M69" s="16"/>
      <c r="N69" s="14">
        <f t="shared" si="13"/>
      </c>
      <c r="O69" s="16">
        <v>300000000</v>
      </c>
      <c r="P69" s="14">
        <f t="shared" si="14"/>
        <v>154937.06972684595</v>
      </c>
      <c r="Q69" s="24" t="s">
        <v>92</v>
      </c>
      <c r="R69" s="27"/>
      <c r="S69" s="28"/>
      <c r="T69" s="29"/>
      <c r="U69" s="29"/>
      <c r="V69" s="28"/>
      <c r="W69" s="29"/>
    </row>
    <row r="70" spans="1:23" s="4" customFormat="1" ht="12.75">
      <c r="A70" s="11">
        <v>67</v>
      </c>
      <c r="B70" s="20" t="s">
        <v>93</v>
      </c>
      <c r="C70" s="26">
        <v>350000000</v>
      </c>
      <c r="D70" s="14">
        <f t="shared" si="8"/>
        <v>180759.91468132028</v>
      </c>
      <c r="E70" s="22"/>
      <c r="F70" s="14">
        <f t="shared" si="9"/>
      </c>
      <c r="G70" s="22"/>
      <c r="H70" s="14">
        <f t="shared" si="10"/>
      </c>
      <c r="I70" s="96">
        <f t="shared" si="15"/>
        <v>180759.91468132028</v>
      </c>
      <c r="J70" s="14">
        <f t="shared" si="11"/>
        <v>93.35470501599481</v>
      </c>
      <c r="K70" s="16"/>
      <c r="L70" s="14">
        <f t="shared" si="12"/>
      </c>
      <c r="M70" s="16">
        <v>117000000</v>
      </c>
      <c r="N70" s="14">
        <f t="shared" si="13"/>
        <v>60425.45719346992</v>
      </c>
      <c r="O70" s="16">
        <v>233000000</v>
      </c>
      <c r="P70" s="14">
        <f t="shared" si="14"/>
        <v>120334.45748785035</v>
      </c>
      <c r="Q70" s="24" t="s">
        <v>94</v>
      </c>
      <c r="R70" s="27"/>
      <c r="S70" s="28"/>
      <c r="T70" s="29"/>
      <c r="U70" s="29"/>
      <c r="V70" s="28"/>
      <c r="W70" s="29"/>
    </row>
    <row r="71" spans="1:23" s="4" customFormat="1" ht="12.75">
      <c r="A71" s="11">
        <v>68</v>
      </c>
      <c r="B71" s="20" t="s">
        <v>95</v>
      </c>
      <c r="C71" s="26">
        <v>450000000</v>
      </c>
      <c r="D71" s="14">
        <f t="shared" si="8"/>
        <v>232405.60459026892</v>
      </c>
      <c r="E71" s="22"/>
      <c r="F71" s="14">
        <f t="shared" si="9"/>
      </c>
      <c r="G71" s="22"/>
      <c r="H71" s="14">
        <f t="shared" si="10"/>
      </c>
      <c r="I71" s="96">
        <f t="shared" si="15"/>
        <v>232405.60459026892</v>
      </c>
      <c r="J71" s="14">
        <f t="shared" si="11"/>
        <v>120.02747787770761</v>
      </c>
      <c r="K71" s="16"/>
      <c r="L71" s="14">
        <f t="shared" si="12"/>
      </c>
      <c r="M71" s="16"/>
      <c r="N71" s="14">
        <f t="shared" si="13"/>
      </c>
      <c r="O71" s="16">
        <v>450000000</v>
      </c>
      <c r="P71" s="14">
        <f t="shared" si="14"/>
        <v>232405.60459026892</v>
      </c>
      <c r="Q71" s="24" t="s">
        <v>96</v>
      </c>
      <c r="R71" s="27"/>
      <c r="S71" s="28"/>
      <c r="T71" s="29"/>
      <c r="U71" s="29"/>
      <c r="V71" s="28"/>
      <c r="W71" s="29"/>
    </row>
    <row r="72" spans="1:23" s="4" customFormat="1" ht="12.75">
      <c r="A72" s="11">
        <v>69</v>
      </c>
      <c r="B72" s="20" t="s">
        <v>81</v>
      </c>
      <c r="C72" s="26"/>
      <c r="E72" s="22">
        <v>1400000000</v>
      </c>
      <c r="F72" s="14">
        <f>IF(E72/1936.27=0,"",E72/1936.27)</f>
        <v>723039.6587252811</v>
      </c>
      <c r="G72" s="22"/>
      <c r="H72" s="14">
        <f t="shared" si="10"/>
      </c>
      <c r="I72" s="96">
        <f t="shared" si="15"/>
        <v>723039.6587252811</v>
      </c>
      <c r="J72" s="14">
        <f t="shared" si="11"/>
        <v>373.41882006397924</v>
      </c>
      <c r="K72" s="16"/>
      <c r="L72" s="14">
        <f t="shared" si="12"/>
      </c>
      <c r="M72" s="16"/>
      <c r="N72" s="14">
        <f t="shared" si="13"/>
      </c>
      <c r="O72" s="16">
        <v>1400000000</v>
      </c>
      <c r="P72" s="14">
        <f t="shared" si="14"/>
        <v>723039.6587252811</v>
      </c>
      <c r="Q72" s="24" t="s">
        <v>82</v>
      </c>
      <c r="R72" s="27"/>
      <c r="S72" s="28"/>
      <c r="T72" s="29"/>
      <c r="U72" s="29"/>
      <c r="V72" s="28"/>
      <c r="W72" s="29"/>
    </row>
    <row r="73" spans="1:17" s="4" customFormat="1" ht="12.75">
      <c r="A73" s="11">
        <v>70</v>
      </c>
      <c r="B73" s="20" t="s">
        <v>97</v>
      </c>
      <c r="C73" s="16"/>
      <c r="D73" s="14">
        <f t="shared" si="8"/>
      </c>
      <c r="E73" s="22">
        <v>200000000</v>
      </c>
      <c r="F73" s="14">
        <f t="shared" si="9"/>
        <v>103291.3798178973</v>
      </c>
      <c r="G73" s="22"/>
      <c r="H73" s="14">
        <f t="shared" si="10"/>
      </c>
      <c r="I73" s="96">
        <f t="shared" si="15"/>
        <v>103291.3798178973</v>
      </c>
      <c r="J73" s="14">
        <f t="shared" si="11"/>
        <v>53.3455457234256</v>
      </c>
      <c r="K73" s="16"/>
      <c r="L73" s="14">
        <f t="shared" si="12"/>
      </c>
      <c r="M73" s="16"/>
      <c r="N73" s="14">
        <f t="shared" si="13"/>
      </c>
      <c r="O73" s="16"/>
      <c r="P73" s="14">
        <f t="shared" si="14"/>
      </c>
      <c r="Q73" s="25"/>
    </row>
    <row r="74" spans="1:17" s="4" customFormat="1" ht="12.75">
      <c r="A74" s="11">
        <v>71</v>
      </c>
      <c r="B74" s="20" t="s">
        <v>98</v>
      </c>
      <c r="C74" s="16"/>
      <c r="D74" s="14">
        <f t="shared" si="8"/>
      </c>
      <c r="E74" s="22">
        <v>800000000</v>
      </c>
      <c r="F74" s="14">
        <f t="shared" si="9"/>
        <v>413165.5192715892</v>
      </c>
      <c r="G74" s="22"/>
      <c r="H74" s="14">
        <f t="shared" si="10"/>
      </c>
      <c r="I74" s="96">
        <f t="shared" si="15"/>
        <v>413165.5192715892</v>
      </c>
      <c r="J74" s="14">
        <f t="shared" si="11"/>
        <v>213.3821828937024</v>
      </c>
      <c r="K74" s="16"/>
      <c r="L74" s="14">
        <f t="shared" si="12"/>
      </c>
      <c r="M74" s="16"/>
      <c r="N74" s="14">
        <f t="shared" si="13"/>
      </c>
      <c r="O74" s="16"/>
      <c r="P74" s="14">
        <f t="shared" si="14"/>
      </c>
      <c r="Q74" s="25"/>
    </row>
    <row r="75" spans="1:17" s="4" customFormat="1" ht="12.75">
      <c r="A75" s="11">
        <v>72</v>
      </c>
      <c r="B75" s="20" t="s">
        <v>99</v>
      </c>
      <c r="C75" s="16"/>
      <c r="D75" s="14">
        <f t="shared" si="8"/>
      </c>
      <c r="E75" s="22">
        <v>500000000</v>
      </c>
      <c r="F75" s="14">
        <f t="shared" si="9"/>
        <v>258228.44954474326</v>
      </c>
      <c r="G75" s="22"/>
      <c r="H75" s="14">
        <f t="shared" si="10"/>
      </c>
      <c r="I75" s="96">
        <f t="shared" si="15"/>
        <v>258228.44954474326</v>
      </c>
      <c r="J75" s="14">
        <f t="shared" si="11"/>
        <v>133.36386430856402</v>
      </c>
      <c r="K75" s="16"/>
      <c r="L75" s="14">
        <f t="shared" si="12"/>
      </c>
      <c r="M75" s="16"/>
      <c r="N75" s="14">
        <f t="shared" si="13"/>
      </c>
      <c r="O75" s="16"/>
      <c r="P75" s="14">
        <f t="shared" si="14"/>
      </c>
      <c r="Q75" s="25"/>
    </row>
    <row r="76" spans="1:17" s="4" customFormat="1" ht="12.75">
      <c r="A76" s="11">
        <v>73</v>
      </c>
      <c r="B76" s="20" t="s">
        <v>100</v>
      </c>
      <c r="C76" s="16"/>
      <c r="D76" s="14">
        <f t="shared" si="8"/>
      </c>
      <c r="E76" s="22">
        <v>1000000000</v>
      </c>
      <c r="F76" s="14">
        <f t="shared" si="9"/>
        <v>516456.8990894865</v>
      </c>
      <c r="G76" s="22">
        <v>1500000000</v>
      </c>
      <c r="H76" s="14">
        <f t="shared" si="10"/>
        <v>774685.3486342297</v>
      </c>
      <c r="I76" s="96">
        <f t="shared" si="15"/>
        <v>1291142.2477237163</v>
      </c>
      <c r="J76" s="14">
        <f t="shared" si="11"/>
        <v>666.8193215428201</v>
      </c>
      <c r="K76" s="16"/>
      <c r="L76" s="14">
        <f t="shared" si="12"/>
      </c>
      <c r="M76" s="16"/>
      <c r="N76" s="14">
        <f t="shared" si="13"/>
      </c>
      <c r="O76" s="16"/>
      <c r="P76" s="14">
        <f t="shared" si="14"/>
      </c>
      <c r="Q76" s="25"/>
    </row>
    <row r="77" spans="1:17" s="4" customFormat="1" ht="12.75">
      <c r="A77" s="11">
        <v>74</v>
      </c>
      <c r="B77" s="20" t="s">
        <v>101</v>
      </c>
      <c r="C77" s="26"/>
      <c r="D77" s="14">
        <f t="shared" si="8"/>
      </c>
      <c r="E77" s="22">
        <v>1000000000</v>
      </c>
      <c r="F77" s="14">
        <f t="shared" si="9"/>
        <v>516456.8990894865</v>
      </c>
      <c r="G77" s="22"/>
      <c r="H77" s="14">
        <f t="shared" si="10"/>
      </c>
      <c r="I77" s="96">
        <f t="shared" si="15"/>
        <v>516456.8990894865</v>
      </c>
      <c r="J77" s="14">
        <f t="shared" si="11"/>
        <v>266.72772861712804</v>
      </c>
      <c r="K77" s="16"/>
      <c r="L77" s="14">
        <f t="shared" si="12"/>
      </c>
      <c r="M77" s="16"/>
      <c r="N77" s="14">
        <f t="shared" si="13"/>
      </c>
      <c r="O77" s="16"/>
      <c r="P77" s="14">
        <f t="shared" si="14"/>
      </c>
      <c r="Q77" s="24"/>
    </row>
    <row r="78" spans="1:23" s="4" customFormat="1" ht="12.75">
      <c r="A78" s="11">
        <v>75</v>
      </c>
      <c r="B78" s="20" t="s">
        <v>102</v>
      </c>
      <c r="C78" s="26"/>
      <c r="D78" s="14">
        <f t="shared" si="8"/>
      </c>
      <c r="E78" s="22">
        <v>150000000</v>
      </c>
      <c r="F78" s="14">
        <f t="shared" si="9"/>
        <v>77468.53486342297</v>
      </c>
      <c r="G78" s="22"/>
      <c r="H78" s="14">
        <f t="shared" si="10"/>
      </c>
      <c r="I78" s="96">
        <f t="shared" si="15"/>
        <v>77468.53486342297</v>
      </c>
      <c r="J78" s="14">
        <f t="shared" si="11"/>
        <v>40.00915929256921</v>
      </c>
      <c r="K78" s="16"/>
      <c r="L78" s="14">
        <f t="shared" si="12"/>
      </c>
      <c r="M78" s="16"/>
      <c r="N78" s="14">
        <f t="shared" si="13"/>
      </c>
      <c r="O78" s="16"/>
      <c r="P78" s="14">
        <f t="shared" si="14"/>
      </c>
      <c r="Q78" s="24"/>
      <c r="R78" s="27"/>
      <c r="S78" s="28"/>
      <c r="T78" s="29"/>
      <c r="U78" s="29"/>
      <c r="V78" s="28"/>
      <c r="W78" s="29"/>
    </row>
    <row r="79" spans="1:23" s="4" customFormat="1" ht="12.75">
      <c r="A79" s="11">
        <v>76</v>
      </c>
      <c r="B79" s="20" t="s">
        <v>103</v>
      </c>
      <c r="C79" s="26"/>
      <c r="D79" s="14">
        <f t="shared" si="8"/>
      </c>
      <c r="E79" s="22">
        <v>200000000</v>
      </c>
      <c r="F79" s="14">
        <f t="shared" si="9"/>
        <v>103291.3798178973</v>
      </c>
      <c r="G79" s="22"/>
      <c r="H79" s="14">
        <f t="shared" si="10"/>
      </c>
      <c r="I79" s="96">
        <f t="shared" si="15"/>
        <v>103291.3798178973</v>
      </c>
      <c r="J79" s="14">
        <f t="shared" si="11"/>
        <v>53.3455457234256</v>
      </c>
      <c r="K79" s="16"/>
      <c r="L79" s="14">
        <f t="shared" si="12"/>
      </c>
      <c r="M79" s="16"/>
      <c r="N79" s="14">
        <f t="shared" si="13"/>
      </c>
      <c r="O79" s="16"/>
      <c r="P79" s="14">
        <f t="shared" si="14"/>
      </c>
      <c r="Q79" s="24"/>
      <c r="R79" s="27"/>
      <c r="S79" s="28"/>
      <c r="T79" s="29"/>
      <c r="U79" s="29"/>
      <c r="V79" s="28"/>
      <c r="W79" s="29"/>
    </row>
    <row r="80" spans="1:23" s="4" customFormat="1" ht="12.75">
      <c r="A80" s="11">
        <v>77</v>
      </c>
      <c r="B80" s="20" t="s">
        <v>104</v>
      </c>
      <c r="C80" s="26"/>
      <c r="D80" s="14">
        <f t="shared" si="8"/>
      </c>
      <c r="E80" s="22">
        <v>600000000</v>
      </c>
      <c r="F80" s="14">
        <f t="shared" si="9"/>
        <v>309874.1394536919</v>
      </c>
      <c r="G80" s="22"/>
      <c r="H80" s="14">
        <f t="shared" si="10"/>
      </c>
      <c r="I80" s="96">
        <f t="shared" si="15"/>
        <v>309874.1394536919</v>
      </c>
      <c r="J80" s="14">
        <f t="shared" si="11"/>
        <v>160.03663717027683</v>
      </c>
      <c r="K80" s="16"/>
      <c r="L80" s="14">
        <f t="shared" si="12"/>
      </c>
      <c r="M80" s="16"/>
      <c r="N80" s="14">
        <f t="shared" si="13"/>
      </c>
      <c r="O80" s="16"/>
      <c r="P80" s="14">
        <f t="shared" si="14"/>
      </c>
      <c r="Q80" s="24" t="s">
        <v>105</v>
      </c>
      <c r="R80" s="27"/>
      <c r="S80" s="28"/>
      <c r="T80" s="29"/>
      <c r="U80" s="29"/>
      <c r="V80" s="28"/>
      <c r="W80" s="29"/>
    </row>
    <row r="81" spans="1:23" s="4" customFormat="1" ht="12.75">
      <c r="A81" s="11">
        <v>78</v>
      </c>
      <c r="B81" s="20" t="s">
        <v>106</v>
      </c>
      <c r="C81" s="26"/>
      <c r="D81" s="14">
        <f t="shared" si="8"/>
      </c>
      <c r="E81" s="22">
        <v>500000000</v>
      </c>
      <c r="F81" s="14">
        <f t="shared" si="9"/>
        <v>258228.44954474326</v>
      </c>
      <c r="G81" s="22"/>
      <c r="H81" s="14">
        <f t="shared" si="10"/>
      </c>
      <c r="I81" s="96">
        <f t="shared" si="15"/>
        <v>258228.44954474326</v>
      </c>
      <c r="J81" s="14">
        <f t="shared" si="11"/>
        <v>133.36386430856402</v>
      </c>
      <c r="K81" s="16"/>
      <c r="L81" s="14">
        <f t="shared" si="12"/>
      </c>
      <c r="M81" s="16"/>
      <c r="N81" s="14">
        <f t="shared" si="13"/>
      </c>
      <c r="O81" s="16"/>
      <c r="P81" s="14">
        <f t="shared" si="14"/>
      </c>
      <c r="Q81" s="24"/>
      <c r="R81" s="27"/>
      <c r="S81" s="28"/>
      <c r="T81" s="29"/>
      <c r="U81" s="29"/>
      <c r="V81" s="28"/>
      <c r="W81" s="29"/>
    </row>
    <row r="82" spans="1:23" s="4" customFormat="1" ht="12.75">
      <c r="A82" s="11">
        <v>79</v>
      </c>
      <c r="B82" s="20" t="s">
        <v>107</v>
      </c>
      <c r="C82" s="26"/>
      <c r="D82" s="14">
        <f t="shared" si="8"/>
      </c>
      <c r="E82" s="22">
        <v>600000000</v>
      </c>
      <c r="F82" s="14">
        <f t="shared" si="9"/>
        <v>309874.1394536919</v>
      </c>
      <c r="G82" s="22"/>
      <c r="H82" s="14">
        <f t="shared" si="10"/>
      </c>
      <c r="I82" s="96">
        <f t="shared" si="15"/>
        <v>309874.1394536919</v>
      </c>
      <c r="J82" s="14">
        <f t="shared" si="11"/>
        <v>160.03663717027683</v>
      </c>
      <c r="K82" s="16"/>
      <c r="L82" s="14">
        <f t="shared" si="12"/>
      </c>
      <c r="M82" s="16"/>
      <c r="N82" s="14">
        <f t="shared" si="13"/>
      </c>
      <c r="O82" s="16"/>
      <c r="P82" s="14">
        <f t="shared" si="14"/>
      </c>
      <c r="Q82" s="24"/>
      <c r="R82" s="27"/>
      <c r="S82" s="28"/>
      <c r="T82" s="29"/>
      <c r="U82" s="29"/>
      <c r="V82" s="28"/>
      <c r="W82" s="29"/>
    </row>
    <row r="83" spans="1:23" s="4" customFormat="1" ht="12.75">
      <c r="A83" s="11">
        <v>80</v>
      </c>
      <c r="B83" s="20" t="s">
        <v>108</v>
      </c>
      <c r="C83" s="26"/>
      <c r="D83" s="14">
        <f t="shared" si="8"/>
      </c>
      <c r="E83" s="22">
        <v>3000000000</v>
      </c>
      <c r="F83" s="14">
        <f t="shared" si="9"/>
        <v>1549370.6972684595</v>
      </c>
      <c r="G83" s="22"/>
      <c r="H83" s="14">
        <f t="shared" si="10"/>
      </c>
      <c r="I83" s="96">
        <f t="shared" si="15"/>
        <v>1549370.6972684595</v>
      </c>
      <c r="J83" s="14">
        <f t="shared" si="11"/>
        <v>800.1831858513841</v>
      </c>
      <c r="K83" s="16"/>
      <c r="L83" s="14">
        <f t="shared" si="12"/>
      </c>
      <c r="M83" s="16"/>
      <c r="N83" s="14">
        <f t="shared" si="13"/>
      </c>
      <c r="O83" s="16"/>
      <c r="P83" s="14">
        <f t="shared" si="14"/>
      </c>
      <c r="Q83" s="24"/>
      <c r="R83" s="27"/>
      <c r="S83" s="28"/>
      <c r="T83" s="29"/>
      <c r="U83" s="29"/>
      <c r="V83" s="28"/>
      <c r="W83" s="29"/>
    </row>
    <row r="84" spans="1:23" s="4" customFormat="1" ht="12.75">
      <c r="A84" s="11">
        <v>81</v>
      </c>
      <c r="B84" s="20" t="s">
        <v>109</v>
      </c>
      <c r="C84" s="26"/>
      <c r="D84" s="14">
        <f t="shared" si="8"/>
      </c>
      <c r="E84" s="22">
        <v>1000000000</v>
      </c>
      <c r="F84" s="14">
        <f t="shared" si="9"/>
        <v>516456.8990894865</v>
      </c>
      <c r="G84" s="22"/>
      <c r="H84" s="14">
        <f t="shared" si="10"/>
      </c>
      <c r="I84" s="96">
        <f t="shared" si="15"/>
        <v>516456.8990894865</v>
      </c>
      <c r="J84" s="14">
        <f t="shared" si="11"/>
        <v>266.72772861712804</v>
      </c>
      <c r="K84" s="16"/>
      <c r="L84" s="14">
        <f t="shared" si="12"/>
      </c>
      <c r="M84" s="16"/>
      <c r="N84" s="14">
        <f t="shared" si="13"/>
      </c>
      <c r="O84" s="16"/>
      <c r="P84" s="14">
        <f t="shared" si="14"/>
      </c>
      <c r="Q84" s="24"/>
      <c r="R84" s="27"/>
      <c r="S84" s="28"/>
      <c r="T84" s="29"/>
      <c r="U84" s="29"/>
      <c r="V84" s="28"/>
      <c r="W84" s="29"/>
    </row>
    <row r="85" spans="1:23" s="4" customFormat="1" ht="12.75">
      <c r="A85" s="11">
        <v>82</v>
      </c>
      <c r="B85" s="20" t="s">
        <v>110</v>
      </c>
      <c r="C85" s="26"/>
      <c r="D85" s="14">
        <f t="shared" si="8"/>
      </c>
      <c r="E85" s="22">
        <v>300000000</v>
      </c>
      <c r="F85" s="14">
        <f t="shared" si="9"/>
        <v>154937.06972684595</v>
      </c>
      <c r="G85" s="22"/>
      <c r="H85" s="14">
        <f t="shared" si="10"/>
      </c>
      <c r="I85" s="96">
        <f t="shared" si="15"/>
        <v>154937.06972684595</v>
      </c>
      <c r="J85" s="14">
        <f t="shared" si="11"/>
        <v>80.01831858513842</v>
      </c>
      <c r="K85" s="16"/>
      <c r="L85" s="14">
        <f t="shared" si="12"/>
      </c>
      <c r="M85" s="16"/>
      <c r="N85" s="14">
        <f t="shared" si="13"/>
      </c>
      <c r="O85" s="16"/>
      <c r="P85" s="14">
        <f t="shared" si="14"/>
      </c>
      <c r="Q85" s="24"/>
      <c r="R85" s="27"/>
      <c r="S85" s="28"/>
      <c r="T85" s="29"/>
      <c r="U85" s="29"/>
      <c r="V85" s="28"/>
      <c r="W85" s="29"/>
    </row>
    <row r="86" spans="1:23" s="4" customFormat="1" ht="12.75">
      <c r="A86" s="11">
        <v>83</v>
      </c>
      <c r="B86" s="20" t="s">
        <v>111</v>
      </c>
      <c r="C86" s="26"/>
      <c r="D86" s="14">
        <f t="shared" si="8"/>
      </c>
      <c r="E86" s="22">
        <v>800000000</v>
      </c>
      <c r="F86" s="14">
        <f t="shared" si="9"/>
        <v>413165.5192715892</v>
      </c>
      <c r="G86" s="22"/>
      <c r="H86" s="14">
        <f t="shared" si="10"/>
      </c>
      <c r="I86" s="96">
        <f t="shared" si="15"/>
        <v>413165.5192715892</v>
      </c>
      <c r="J86" s="14">
        <f t="shared" si="11"/>
        <v>213.3821828937024</v>
      </c>
      <c r="K86" s="16"/>
      <c r="L86" s="14">
        <f t="shared" si="12"/>
      </c>
      <c r="M86" s="16"/>
      <c r="N86" s="14">
        <f t="shared" si="13"/>
      </c>
      <c r="O86" s="16"/>
      <c r="P86" s="14">
        <f t="shared" si="14"/>
      </c>
      <c r="Q86" s="24"/>
      <c r="R86" s="27"/>
      <c r="S86" s="28"/>
      <c r="T86" s="29"/>
      <c r="U86" s="29"/>
      <c r="V86" s="28"/>
      <c r="W86" s="29"/>
    </row>
    <row r="87" spans="1:23" s="4" customFormat="1" ht="12.75">
      <c r="A87" s="11">
        <v>84</v>
      </c>
      <c r="B87" s="20" t="s">
        <v>112</v>
      </c>
      <c r="C87" s="26"/>
      <c r="D87" s="14">
        <f t="shared" si="8"/>
      </c>
      <c r="E87" s="22">
        <v>2000000000</v>
      </c>
      <c r="F87" s="14">
        <f t="shared" si="9"/>
        <v>1032913.798178973</v>
      </c>
      <c r="G87" s="22"/>
      <c r="H87" s="14">
        <f t="shared" si="10"/>
      </c>
      <c r="I87" s="96">
        <f t="shared" si="15"/>
        <v>1032913.798178973</v>
      </c>
      <c r="J87" s="14">
        <f t="shared" si="11"/>
        <v>533.4554572342561</v>
      </c>
      <c r="K87" s="16"/>
      <c r="L87" s="14">
        <f t="shared" si="12"/>
      </c>
      <c r="M87" s="16"/>
      <c r="N87" s="14">
        <f t="shared" si="13"/>
      </c>
      <c r="O87" s="16"/>
      <c r="P87" s="14">
        <f t="shared" si="14"/>
      </c>
      <c r="Q87" s="24"/>
      <c r="R87" s="27"/>
      <c r="S87" s="28"/>
      <c r="T87" s="29"/>
      <c r="U87" s="29"/>
      <c r="V87" s="28"/>
      <c r="W87" s="29"/>
    </row>
    <row r="88" spans="1:23" s="4" customFormat="1" ht="12.75">
      <c r="A88" s="11">
        <v>85</v>
      </c>
      <c r="B88" s="20" t="s">
        <v>113</v>
      </c>
      <c r="C88" s="26"/>
      <c r="D88" s="14">
        <f t="shared" si="8"/>
      </c>
      <c r="E88" s="22">
        <v>3000000000</v>
      </c>
      <c r="F88" s="14">
        <f t="shared" si="9"/>
        <v>1549370.6972684595</v>
      </c>
      <c r="G88" s="22"/>
      <c r="H88" s="14">
        <f t="shared" si="10"/>
      </c>
      <c r="I88" s="96">
        <f t="shared" si="15"/>
        <v>1549370.6972684595</v>
      </c>
      <c r="J88" s="14">
        <f t="shared" si="11"/>
        <v>800.1831858513841</v>
      </c>
      <c r="K88" s="16"/>
      <c r="L88" s="14">
        <f t="shared" si="12"/>
      </c>
      <c r="M88" s="16"/>
      <c r="N88" s="14">
        <f t="shared" si="13"/>
      </c>
      <c r="O88" s="16"/>
      <c r="P88" s="14">
        <f t="shared" si="14"/>
      </c>
      <c r="Q88" s="24"/>
      <c r="R88" s="27"/>
      <c r="S88" s="28"/>
      <c r="T88" s="29"/>
      <c r="U88" s="29"/>
      <c r="V88" s="28"/>
      <c r="W88" s="29"/>
    </row>
    <row r="89" spans="1:23" s="4" customFormat="1" ht="12.75">
      <c r="A89" s="11">
        <v>86</v>
      </c>
      <c r="B89" s="20" t="s">
        <v>114</v>
      </c>
      <c r="C89" s="26"/>
      <c r="D89" s="14">
        <f t="shared" si="8"/>
      </c>
      <c r="E89" s="22">
        <v>2500000000</v>
      </c>
      <c r="F89" s="14">
        <f t="shared" si="9"/>
        <v>1291142.2477237163</v>
      </c>
      <c r="G89" s="22"/>
      <c r="H89" s="14">
        <f t="shared" si="10"/>
      </c>
      <c r="I89" s="96">
        <f t="shared" si="15"/>
        <v>1291142.2477237163</v>
      </c>
      <c r="J89" s="14">
        <f t="shared" si="11"/>
        <v>666.8193215428201</v>
      </c>
      <c r="K89" s="16"/>
      <c r="L89" s="14">
        <f t="shared" si="12"/>
      </c>
      <c r="M89" s="16"/>
      <c r="N89" s="14">
        <f t="shared" si="13"/>
      </c>
      <c r="O89" s="16"/>
      <c r="P89" s="14">
        <f t="shared" si="14"/>
      </c>
      <c r="Q89" s="24"/>
      <c r="R89" s="27"/>
      <c r="S89" s="28"/>
      <c r="T89" s="29"/>
      <c r="U89" s="29"/>
      <c r="V89" s="28"/>
      <c r="W89" s="29"/>
    </row>
    <row r="90" spans="1:23" s="4" customFormat="1" ht="12.75">
      <c r="A90" s="11">
        <v>87</v>
      </c>
      <c r="B90" s="20" t="s">
        <v>115</v>
      </c>
      <c r="C90" s="26"/>
      <c r="D90" s="14">
        <f t="shared" si="8"/>
      </c>
      <c r="E90" s="22">
        <v>500000000</v>
      </c>
      <c r="F90" s="14">
        <f t="shared" si="9"/>
        <v>258228.44954474326</v>
      </c>
      <c r="G90" s="22">
        <v>500000000</v>
      </c>
      <c r="H90" s="14">
        <f t="shared" si="10"/>
        <v>258228.44954474326</v>
      </c>
      <c r="I90" s="96">
        <f t="shared" si="15"/>
        <v>516456.8990894865</v>
      </c>
      <c r="J90" s="14">
        <f t="shared" si="11"/>
        <v>266.72772861712804</v>
      </c>
      <c r="K90" s="16"/>
      <c r="L90" s="14">
        <f t="shared" si="12"/>
      </c>
      <c r="M90" s="16"/>
      <c r="N90" s="14">
        <f t="shared" si="13"/>
      </c>
      <c r="O90" s="16"/>
      <c r="P90" s="14">
        <f t="shared" si="14"/>
      </c>
      <c r="Q90" s="24"/>
      <c r="R90" s="27"/>
      <c r="S90" s="28"/>
      <c r="T90" s="29"/>
      <c r="U90" s="29"/>
      <c r="V90" s="28"/>
      <c r="W90" s="29"/>
    </row>
    <row r="91" spans="1:23" s="4" customFormat="1" ht="12.75">
      <c r="A91" s="11">
        <v>88</v>
      </c>
      <c r="B91" s="20" t="s">
        <v>116</v>
      </c>
      <c r="C91" s="26"/>
      <c r="D91" s="14">
        <f t="shared" si="8"/>
      </c>
      <c r="E91" s="22"/>
      <c r="F91" s="14">
        <f t="shared" si="9"/>
      </c>
      <c r="G91" s="22">
        <v>3000000000</v>
      </c>
      <c r="H91" s="14">
        <f t="shared" si="10"/>
        <v>1549370.6972684595</v>
      </c>
      <c r="I91" s="96">
        <f t="shared" si="15"/>
        <v>1549370.6972684595</v>
      </c>
      <c r="J91" s="14">
        <f t="shared" si="11"/>
        <v>800.1831858513841</v>
      </c>
      <c r="K91" s="16"/>
      <c r="L91" s="14">
        <f t="shared" si="12"/>
      </c>
      <c r="M91" s="16"/>
      <c r="N91" s="14">
        <f t="shared" si="13"/>
      </c>
      <c r="O91" s="16"/>
      <c r="P91" s="14">
        <f t="shared" si="14"/>
      </c>
      <c r="Q91" s="24"/>
      <c r="R91" s="27"/>
      <c r="S91" s="28"/>
      <c r="T91" s="29"/>
      <c r="U91" s="29"/>
      <c r="V91" s="28"/>
      <c r="W91" s="29"/>
    </row>
    <row r="92" spans="1:23" s="4" customFormat="1" ht="12.75">
      <c r="A92" s="11">
        <v>89</v>
      </c>
      <c r="B92" s="20" t="s">
        <v>117</v>
      </c>
      <c r="C92" s="26"/>
      <c r="D92" s="14">
        <f t="shared" si="8"/>
      </c>
      <c r="E92" s="22"/>
      <c r="F92" s="14">
        <f t="shared" si="9"/>
      </c>
      <c r="G92" s="22">
        <v>10000000000</v>
      </c>
      <c r="H92" s="14">
        <f t="shared" si="10"/>
        <v>5164568.990894865</v>
      </c>
      <c r="I92" s="96">
        <f t="shared" si="15"/>
        <v>5164568.990894865</v>
      </c>
      <c r="J92" s="14">
        <f t="shared" si="11"/>
        <v>2667.2772861712806</v>
      </c>
      <c r="K92" s="16"/>
      <c r="L92" s="14">
        <f t="shared" si="12"/>
      </c>
      <c r="M92" s="16"/>
      <c r="N92" s="14">
        <f t="shared" si="13"/>
      </c>
      <c r="O92" s="16">
        <v>10000000000</v>
      </c>
      <c r="P92" s="14">
        <f t="shared" si="14"/>
        <v>5164568.990894865</v>
      </c>
      <c r="Q92" s="24" t="s">
        <v>118</v>
      </c>
      <c r="R92" s="27"/>
      <c r="S92" s="28"/>
      <c r="T92" s="29"/>
      <c r="U92" s="29"/>
      <c r="V92" s="28"/>
      <c r="W92" s="29"/>
    </row>
    <row r="93" spans="1:23" s="4" customFormat="1" ht="13.5" thickBot="1">
      <c r="A93" s="30"/>
      <c r="B93" s="31"/>
      <c r="C93" s="32"/>
      <c r="D93" s="32"/>
      <c r="E93" s="33"/>
      <c r="F93" s="33"/>
      <c r="G93" s="33"/>
      <c r="H93" s="33"/>
      <c r="I93" s="32"/>
      <c r="J93" s="32"/>
      <c r="K93" s="27"/>
      <c r="L93" s="27"/>
      <c r="M93" s="27"/>
      <c r="N93" s="27"/>
      <c r="O93" s="34"/>
      <c r="P93" s="34"/>
      <c r="Q93" s="35"/>
      <c r="R93" s="27"/>
      <c r="S93" s="28"/>
      <c r="T93" s="29"/>
      <c r="U93" s="29"/>
      <c r="V93" s="28"/>
      <c r="W93" s="29"/>
    </row>
    <row r="94" spans="1:23" s="48" customFormat="1" ht="16.5" thickBot="1">
      <c r="A94" s="36"/>
      <c r="B94" s="37" t="s">
        <v>119</v>
      </c>
      <c r="C94" s="38">
        <f>SUM(C4:C92)</f>
        <v>41331438394</v>
      </c>
      <c r="D94" s="39">
        <f>IF(C94/1936.27=0,"",C94/1936.27)</f>
        <v>21345906.507873386</v>
      </c>
      <c r="E94" s="40">
        <f>SUM(E4:E92)</f>
        <v>27250000000</v>
      </c>
      <c r="F94" s="41">
        <f t="shared" si="9"/>
        <v>14073450.500188507</v>
      </c>
      <c r="G94" s="42">
        <f>SUM(G4:G92)</f>
        <v>20200000000</v>
      </c>
      <c r="H94" s="43">
        <f t="shared" si="10"/>
        <v>10432429.361607628</v>
      </c>
      <c r="I94" s="124">
        <f>SUM(I4:I92)</f>
        <v>45851786.3696695</v>
      </c>
      <c r="J94" s="44">
        <f aca="true" t="shared" si="16" ref="J94:O94">SUM(J4:J92)</f>
        <v>23680.471406193094</v>
      </c>
      <c r="K94" s="44">
        <f t="shared" si="16"/>
        <v>4520000000</v>
      </c>
      <c r="L94" s="44">
        <f t="shared" si="16"/>
        <v>2334385.183884479</v>
      </c>
      <c r="M94" s="44">
        <f t="shared" si="16"/>
        <v>18069838394</v>
      </c>
      <c r="N94" s="44">
        <f t="shared" si="16"/>
        <v>9332292.704013387</v>
      </c>
      <c r="O94" s="44">
        <f t="shared" si="16"/>
        <v>30141600000</v>
      </c>
      <c r="P94" s="44">
        <f>SUM(P4:P92)</f>
        <v>15566837.269595666</v>
      </c>
      <c r="Q94" s="45"/>
      <c r="R94" s="46"/>
      <c r="S94" s="46"/>
      <c r="T94" s="47"/>
      <c r="W94" s="47"/>
    </row>
    <row r="96" s="49" customFormat="1" ht="15.75">
      <c r="A96" s="47"/>
    </row>
    <row r="98" spans="2:10" ht="15.75">
      <c r="B98" s="47"/>
      <c r="I98" s="50"/>
      <c r="J98" s="50"/>
    </row>
  </sheetData>
  <mergeCells count="8">
    <mergeCell ref="A1:A3"/>
    <mergeCell ref="B1:B3"/>
    <mergeCell ref="D1:H2"/>
    <mergeCell ref="J1:J3"/>
    <mergeCell ref="L1:P1"/>
    <mergeCell ref="Q1:Q3"/>
    <mergeCell ref="L2:N2"/>
    <mergeCell ref="P2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C41">
      <selection activeCell="I55" sqref="I55"/>
    </sheetView>
  </sheetViews>
  <sheetFormatPr defaultColWidth="9.140625" defaultRowHeight="12.75"/>
  <cols>
    <col min="1" max="1" width="8.28125" style="0" customWidth="1"/>
    <col min="2" max="2" width="50.7109375" style="0" customWidth="1"/>
    <col min="3" max="4" width="12.57421875" style="0" customWidth="1"/>
    <col min="5" max="5" width="11.421875" style="0" customWidth="1"/>
    <col min="6" max="6" width="11.140625" style="0" customWidth="1"/>
    <col min="7" max="7" width="12.00390625" style="0" customWidth="1"/>
    <col min="8" max="8" width="22.8515625" style="67" hidden="1" customWidth="1"/>
    <col min="9" max="9" width="22.8515625" style="67" customWidth="1"/>
    <col min="10" max="10" width="22.8515625" style="0" hidden="1" customWidth="1"/>
    <col min="11" max="11" width="22.8515625" style="0" customWidth="1"/>
    <col min="12" max="12" width="22.8515625" style="0" hidden="1" customWidth="1"/>
    <col min="13" max="13" width="22.8515625" style="0" customWidth="1"/>
    <col min="14" max="14" width="22.8515625" style="0" hidden="1" customWidth="1"/>
    <col min="15" max="15" width="22.8515625" style="0" customWidth="1"/>
    <col min="16" max="16" width="47.7109375" style="0" customWidth="1"/>
  </cols>
  <sheetData>
    <row r="1" spans="1:16" s="4" customFormat="1" ht="21.75" customHeight="1">
      <c r="A1" s="108" t="s">
        <v>0</v>
      </c>
      <c r="B1" s="100" t="s">
        <v>1</v>
      </c>
      <c r="C1" s="119" t="s">
        <v>120</v>
      </c>
      <c r="D1" s="119" t="s">
        <v>121</v>
      </c>
      <c r="E1" s="94" t="s">
        <v>122</v>
      </c>
      <c r="F1" s="95"/>
      <c r="G1" s="116"/>
      <c r="H1" s="117" t="s">
        <v>2</v>
      </c>
      <c r="I1" s="117" t="s">
        <v>2</v>
      </c>
      <c r="J1" s="3" t="s">
        <v>4</v>
      </c>
      <c r="K1" s="97" t="s">
        <v>4</v>
      </c>
      <c r="L1" s="98"/>
      <c r="M1" s="98"/>
      <c r="N1" s="98"/>
      <c r="O1" s="99"/>
      <c r="P1" s="100" t="s">
        <v>5</v>
      </c>
    </row>
    <row r="2" spans="1:16" s="4" customFormat="1" ht="21.75" customHeight="1">
      <c r="A2" s="109"/>
      <c r="B2" s="101"/>
      <c r="C2" s="120"/>
      <c r="D2" s="120"/>
      <c r="E2" s="108" t="s">
        <v>123</v>
      </c>
      <c r="F2" s="108" t="s">
        <v>124</v>
      </c>
      <c r="G2" s="108" t="s">
        <v>125</v>
      </c>
      <c r="H2" s="118"/>
      <c r="I2" s="118"/>
      <c r="J2" s="3" t="s">
        <v>6</v>
      </c>
      <c r="K2" s="97" t="s">
        <v>6</v>
      </c>
      <c r="L2" s="98"/>
      <c r="M2" s="99"/>
      <c r="N2" s="2" t="s">
        <v>7</v>
      </c>
      <c r="O2" s="106" t="s">
        <v>7</v>
      </c>
      <c r="P2" s="101"/>
    </row>
    <row r="3" spans="1:16" s="4" customFormat="1" ht="33" customHeight="1">
      <c r="A3" s="110"/>
      <c r="B3" s="102"/>
      <c r="C3" s="121"/>
      <c r="D3" s="121"/>
      <c r="E3" s="110"/>
      <c r="F3" s="110"/>
      <c r="G3" s="110"/>
      <c r="H3" s="7">
        <v>2002</v>
      </c>
      <c r="I3" s="7">
        <v>2002</v>
      </c>
      <c r="J3" s="9" t="s">
        <v>8</v>
      </c>
      <c r="K3" s="9" t="s">
        <v>8</v>
      </c>
      <c r="L3" s="9" t="s">
        <v>9</v>
      </c>
      <c r="M3" s="10" t="s">
        <v>9</v>
      </c>
      <c r="N3" s="9"/>
      <c r="O3" s="107"/>
      <c r="P3" s="102"/>
    </row>
    <row r="4" spans="1:16" s="4" customFormat="1" ht="12.75" customHeight="1">
      <c r="A4" s="11">
        <v>1</v>
      </c>
      <c r="B4" s="12" t="s">
        <v>10</v>
      </c>
      <c r="C4" s="20"/>
      <c r="D4" s="20"/>
      <c r="E4" s="20"/>
      <c r="F4" s="20"/>
      <c r="G4" s="20"/>
      <c r="H4" s="51">
        <v>220000000</v>
      </c>
      <c r="I4" s="14">
        <f>IF(H4/1936.27=0,"",H4/1936.27)</f>
        <v>113620.51779968703</v>
      </c>
      <c r="J4" s="51">
        <v>220000000</v>
      </c>
      <c r="K4" s="14">
        <f>IF(J4/1936.27=0,"",J4/1936.27)</f>
        <v>113620.51779968703</v>
      </c>
      <c r="L4" s="51"/>
      <c r="M4" s="14">
        <f>IF(L4/1936.27=0,"",L4/1936.27)</f>
      </c>
      <c r="N4" s="51"/>
      <c r="O4" s="14">
        <f>IF(N4/1936.27=0,"",N4/1936.27)</f>
      </c>
      <c r="P4" s="18" t="s">
        <v>11</v>
      </c>
    </row>
    <row r="5" spans="1:16" s="4" customFormat="1" ht="12.75" customHeight="1">
      <c r="A5" s="11">
        <v>2</v>
      </c>
      <c r="B5" s="12" t="s">
        <v>12</v>
      </c>
      <c r="C5" s="20"/>
      <c r="D5" s="20"/>
      <c r="E5" s="20"/>
      <c r="F5" s="20"/>
      <c r="G5" s="20"/>
      <c r="H5" s="51">
        <v>715000000</v>
      </c>
      <c r="I5" s="14">
        <f aca="true" t="shared" si="0" ref="I5:I67">IF(H5/1936.27=0,"",H5/1936.27)</f>
        <v>369266.68284898286</v>
      </c>
      <c r="J5" s="51"/>
      <c r="K5" s="14">
        <f aca="true" t="shared" si="1" ref="K5:K67">IF(J5/1936.27=0,"",J5/1936.27)</f>
      </c>
      <c r="L5" s="51">
        <v>715000000</v>
      </c>
      <c r="M5" s="14">
        <f aca="true" t="shared" si="2" ref="M5:M67">IF(L5/1936.27=0,"",L5/1936.27)</f>
        <v>369266.68284898286</v>
      </c>
      <c r="N5" s="51"/>
      <c r="O5" s="14">
        <f aca="true" t="shared" si="3" ref="O5:O67">IF(N5/1936.27=0,"",N5/1936.27)</f>
      </c>
      <c r="P5" s="19" t="s">
        <v>13</v>
      </c>
    </row>
    <row r="6" spans="1:16" s="4" customFormat="1" ht="12.75" customHeight="1">
      <c r="A6" s="11">
        <v>3</v>
      </c>
      <c r="B6" s="12" t="s">
        <v>14</v>
      </c>
      <c r="C6" s="20"/>
      <c r="D6" s="20"/>
      <c r="E6" s="20"/>
      <c r="F6" s="20"/>
      <c r="G6" s="20"/>
      <c r="H6" s="51">
        <v>1000000000</v>
      </c>
      <c r="I6" s="14">
        <f t="shared" si="0"/>
        <v>516456.8990894865</v>
      </c>
      <c r="J6" s="51"/>
      <c r="K6" s="14">
        <f t="shared" si="1"/>
      </c>
      <c r="L6" s="51">
        <v>1000000000</v>
      </c>
      <c r="M6" s="14">
        <f t="shared" si="2"/>
        <v>516456.8990894865</v>
      </c>
      <c r="N6" s="51"/>
      <c r="O6" s="14">
        <f t="shared" si="3"/>
      </c>
      <c r="P6" s="19" t="s">
        <v>13</v>
      </c>
    </row>
    <row r="7" spans="1:16" s="4" customFormat="1" ht="12.75" customHeight="1">
      <c r="A7" s="11">
        <v>4</v>
      </c>
      <c r="B7" s="12" t="s">
        <v>15</v>
      </c>
      <c r="C7" s="20"/>
      <c r="D7" s="20"/>
      <c r="E7" s="20"/>
      <c r="F7" s="20"/>
      <c r="G7" s="20"/>
      <c r="H7" s="51">
        <v>550000000</v>
      </c>
      <c r="I7" s="14">
        <f t="shared" si="0"/>
        <v>284051.2944992176</v>
      </c>
      <c r="J7" s="51"/>
      <c r="K7" s="14">
        <f t="shared" si="1"/>
      </c>
      <c r="L7" s="51">
        <v>550000000</v>
      </c>
      <c r="M7" s="14">
        <f t="shared" si="2"/>
        <v>284051.2944992176</v>
      </c>
      <c r="N7" s="51"/>
      <c r="O7" s="14">
        <f t="shared" si="3"/>
      </c>
      <c r="P7" s="19" t="s">
        <v>13</v>
      </c>
    </row>
    <row r="8" spans="1:16" s="4" customFormat="1" ht="12.75" customHeight="1">
      <c r="A8" s="11">
        <v>5</v>
      </c>
      <c r="B8" s="12" t="s">
        <v>16</v>
      </c>
      <c r="C8" s="20"/>
      <c r="D8" s="20"/>
      <c r="E8" s="20"/>
      <c r="F8" s="20"/>
      <c r="G8" s="20"/>
      <c r="H8" s="51">
        <v>1909000000</v>
      </c>
      <c r="I8" s="14">
        <f t="shared" si="0"/>
        <v>985916.2203618297</v>
      </c>
      <c r="J8" s="51"/>
      <c r="K8" s="14">
        <f t="shared" si="1"/>
      </c>
      <c r="L8" s="51">
        <v>500000000</v>
      </c>
      <c r="M8" s="14">
        <f t="shared" si="2"/>
        <v>258228.44954474326</v>
      </c>
      <c r="N8" s="51">
        <v>1409000000</v>
      </c>
      <c r="O8" s="14">
        <f t="shared" si="3"/>
        <v>727687.7708170864</v>
      </c>
      <c r="P8" s="18" t="s">
        <v>17</v>
      </c>
    </row>
    <row r="9" spans="1:16" s="4" customFormat="1" ht="12.75" customHeight="1">
      <c r="A9" s="11">
        <v>6</v>
      </c>
      <c r="B9" s="12" t="s">
        <v>18</v>
      </c>
      <c r="C9" s="20"/>
      <c r="D9" s="20"/>
      <c r="E9" s="20"/>
      <c r="F9" s="20"/>
      <c r="G9" s="20"/>
      <c r="H9" s="51">
        <v>150000000</v>
      </c>
      <c r="I9" s="14">
        <f t="shared" si="0"/>
        <v>77468.53486342297</v>
      </c>
      <c r="J9" s="51"/>
      <c r="K9" s="14">
        <f t="shared" si="1"/>
      </c>
      <c r="L9" s="51">
        <v>150000000</v>
      </c>
      <c r="M9" s="14">
        <f t="shared" si="2"/>
        <v>77468.53486342297</v>
      </c>
      <c r="N9" s="51"/>
      <c r="O9" s="14">
        <f t="shared" si="3"/>
      </c>
      <c r="P9" s="18" t="s">
        <v>13</v>
      </c>
    </row>
    <row r="10" spans="1:16" s="4" customFormat="1" ht="12.75" customHeight="1">
      <c r="A10" s="11">
        <v>7</v>
      </c>
      <c r="B10" s="12" t="s">
        <v>19</v>
      </c>
      <c r="C10" s="20"/>
      <c r="D10" s="20"/>
      <c r="E10" s="20"/>
      <c r="F10" s="20"/>
      <c r="G10" s="20"/>
      <c r="H10" s="51">
        <v>500000000</v>
      </c>
      <c r="I10" s="14">
        <f t="shared" si="0"/>
        <v>258228.44954474326</v>
      </c>
      <c r="J10" s="51">
        <v>500000000</v>
      </c>
      <c r="K10" s="14">
        <f t="shared" si="1"/>
        <v>258228.44954474326</v>
      </c>
      <c r="L10" s="51"/>
      <c r="M10" s="14">
        <f t="shared" si="2"/>
      </c>
      <c r="N10" s="51"/>
      <c r="O10" s="14">
        <f t="shared" si="3"/>
      </c>
      <c r="P10" s="18" t="s">
        <v>11</v>
      </c>
    </row>
    <row r="11" spans="1:16" s="4" customFormat="1" ht="12.75" customHeight="1">
      <c r="A11" s="11">
        <v>8</v>
      </c>
      <c r="B11" s="12" t="s">
        <v>20</v>
      </c>
      <c r="C11" s="20"/>
      <c r="D11" s="20"/>
      <c r="E11" s="20"/>
      <c r="F11" s="20"/>
      <c r="G11" s="20"/>
      <c r="H11" s="51">
        <v>840000000</v>
      </c>
      <c r="I11" s="14">
        <f t="shared" si="0"/>
        <v>433823.79523516865</v>
      </c>
      <c r="J11" s="51"/>
      <c r="K11" s="14">
        <f t="shared" si="1"/>
      </c>
      <c r="L11" s="51"/>
      <c r="M11" s="14">
        <f t="shared" si="2"/>
      </c>
      <c r="N11" s="51">
        <v>840000000</v>
      </c>
      <c r="O11" s="14">
        <f t="shared" si="3"/>
        <v>433823.79523516865</v>
      </c>
      <c r="P11" s="18" t="s">
        <v>21</v>
      </c>
    </row>
    <row r="12" spans="1:16" s="4" customFormat="1" ht="12.75" customHeight="1">
      <c r="A12" s="11">
        <v>9</v>
      </c>
      <c r="B12" s="12" t="s">
        <v>152</v>
      </c>
      <c r="C12" s="20"/>
      <c r="D12" s="20"/>
      <c r="E12" s="20"/>
      <c r="F12" s="20"/>
      <c r="G12" s="20"/>
      <c r="H12" s="51">
        <v>329700000</v>
      </c>
      <c r="I12" s="14">
        <f t="shared" si="0"/>
        <v>170275.8396298037</v>
      </c>
      <c r="J12" s="51"/>
      <c r="K12" s="14">
        <f t="shared" si="1"/>
      </c>
      <c r="L12" s="51"/>
      <c r="M12" s="14">
        <f t="shared" si="2"/>
      </c>
      <c r="N12" s="51">
        <v>329700000</v>
      </c>
      <c r="O12" s="14">
        <f t="shared" si="3"/>
        <v>170275.8396298037</v>
      </c>
      <c r="P12" s="18" t="s">
        <v>22</v>
      </c>
    </row>
    <row r="13" spans="1:16" s="4" customFormat="1" ht="12.75" customHeight="1">
      <c r="A13" s="11">
        <v>10</v>
      </c>
      <c r="B13" s="12" t="s">
        <v>153</v>
      </c>
      <c r="C13" s="20"/>
      <c r="D13" s="20"/>
      <c r="E13" s="20"/>
      <c r="F13" s="20"/>
      <c r="G13" s="20"/>
      <c r="H13" s="51">
        <v>2384400000</v>
      </c>
      <c r="I13" s="14">
        <f t="shared" si="0"/>
        <v>1231439.8301889715</v>
      </c>
      <c r="J13" s="51"/>
      <c r="K13" s="14">
        <f t="shared" si="1"/>
      </c>
      <c r="L13" s="51"/>
      <c r="M13" s="14">
        <f t="shared" si="2"/>
      </c>
      <c r="N13" s="51">
        <v>2384400000</v>
      </c>
      <c r="O13" s="14">
        <f t="shared" si="3"/>
        <v>1231439.8301889715</v>
      </c>
      <c r="P13" s="18" t="s">
        <v>22</v>
      </c>
    </row>
    <row r="14" spans="1:16" s="4" customFormat="1" ht="12.75" customHeight="1">
      <c r="A14" s="11">
        <v>11</v>
      </c>
      <c r="B14" s="12" t="s">
        <v>23</v>
      </c>
      <c r="C14" s="20"/>
      <c r="D14" s="20"/>
      <c r="E14" s="20"/>
      <c r="F14" s="20"/>
      <c r="G14" s="20"/>
      <c r="H14" s="51">
        <v>100000000</v>
      </c>
      <c r="I14" s="14">
        <f t="shared" si="0"/>
        <v>51645.68990894865</v>
      </c>
      <c r="J14" s="51">
        <v>100000000</v>
      </c>
      <c r="K14" s="14">
        <f t="shared" si="1"/>
        <v>51645.68990894865</v>
      </c>
      <c r="L14" s="51"/>
      <c r="M14" s="14">
        <f t="shared" si="2"/>
      </c>
      <c r="N14" s="51"/>
      <c r="O14" s="14">
        <f t="shared" si="3"/>
      </c>
      <c r="P14" s="18" t="s">
        <v>11</v>
      </c>
    </row>
    <row r="15" spans="1:16" s="4" customFormat="1" ht="12.75" customHeight="1">
      <c r="A15" s="11">
        <v>12</v>
      </c>
      <c r="B15" s="12" t="s">
        <v>24</v>
      </c>
      <c r="C15" s="20"/>
      <c r="D15" s="20"/>
      <c r="E15" s="20"/>
      <c r="F15" s="20"/>
      <c r="G15" s="20"/>
      <c r="H15" s="51">
        <v>406000000</v>
      </c>
      <c r="I15" s="14">
        <f t="shared" si="0"/>
        <v>209681.5010303315</v>
      </c>
      <c r="J15" s="51">
        <v>406000000</v>
      </c>
      <c r="K15" s="14">
        <f t="shared" si="1"/>
        <v>209681.5010303315</v>
      </c>
      <c r="L15" s="51"/>
      <c r="M15" s="14">
        <f t="shared" si="2"/>
      </c>
      <c r="N15" s="51"/>
      <c r="O15" s="14">
        <f t="shared" si="3"/>
      </c>
      <c r="P15" s="18" t="s">
        <v>11</v>
      </c>
    </row>
    <row r="16" spans="1:16" s="4" customFormat="1" ht="12.75" customHeight="1">
      <c r="A16" s="11">
        <v>13</v>
      </c>
      <c r="B16" s="20" t="s">
        <v>25</v>
      </c>
      <c r="C16" s="20"/>
      <c r="D16" s="20"/>
      <c r="E16" s="20"/>
      <c r="F16" s="20"/>
      <c r="G16" s="20"/>
      <c r="H16" s="51">
        <v>400000000</v>
      </c>
      <c r="I16" s="14">
        <f t="shared" si="0"/>
        <v>206582.7596357946</v>
      </c>
      <c r="J16" s="51">
        <v>400000000</v>
      </c>
      <c r="K16" s="14">
        <f t="shared" si="1"/>
        <v>206582.7596357946</v>
      </c>
      <c r="L16" s="51"/>
      <c r="M16" s="14">
        <f t="shared" si="2"/>
      </c>
      <c r="N16" s="51"/>
      <c r="O16" s="14">
        <f t="shared" si="3"/>
      </c>
      <c r="P16" s="18" t="s">
        <v>11</v>
      </c>
    </row>
    <row r="17" spans="1:16" s="4" customFormat="1" ht="12.75" customHeight="1">
      <c r="A17" s="11">
        <v>14</v>
      </c>
      <c r="B17" s="20" t="s">
        <v>26</v>
      </c>
      <c r="C17" s="20"/>
      <c r="D17" s="20"/>
      <c r="E17" s="20"/>
      <c r="F17" s="20"/>
      <c r="G17" s="20"/>
      <c r="H17" s="51">
        <v>500000000</v>
      </c>
      <c r="I17" s="14">
        <f t="shared" si="0"/>
        <v>258228.44954474326</v>
      </c>
      <c r="J17" s="51">
        <v>500000000</v>
      </c>
      <c r="K17" s="14">
        <f t="shared" si="1"/>
        <v>258228.44954474326</v>
      </c>
      <c r="L17" s="51"/>
      <c r="M17" s="14">
        <f t="shared" si="2"/>
      </c>
      <c r="N17" s="51"/>
      <c r="O17" s="14">
        <f t="shared" si="3"/>
      </c>
      <c r="P17" s="18" t="s">
        <v>11</v>
      </c>
    </row>
    <row r="18" spans="1:16" s="4" customFormat="1" ht="12.75" customHeight="1">
      <c r="A18" s="11">
        <v>15</v>
      </c>
      <c r="B18" s="20" t="s">
        <v>27</v>
      </c>
      <c r="C18" s="20"/>
      <c r="D18" s="20"/>
      <c r="E18" s="20"/>
      <c r="F18" s="20"/>
      <c r="G18" s="20"/>
      <c r="H18" s="51">
        <v>200000000</v>
      </c>
      <c r="I18" s="14">
        <f t="shared" si="0"/>
        <v>103291.3798178973</v>
      </c>
      <c r="J18" s="51"/>
      <c r="K18" s="14">
        <f t="shared" si="1"/>
      </c>
      <c r="L18" s="51">
        <v>200000000</v>
      </c>
      <c r="M18" s="14">
        <f t="shared" si="2"/>
        <v>103291.3798178973</v>
      </c>
      <c r="N18" s="51"/>
      <c r="O18" s="14">
        <f t="shared" si="3"/>
      </c>
      <c r="P18" s="18" t="s">
        <v>13</v>
      </c>
    </row>
    <row r="19" spans="1:16" s="4" customFormat="1" ht="12.75" customHeight="1">
      <c r="A19" s="11">
        <v>16</v>
      </c>
      <c r="B19" s="20" t="s">
        <v>28</v>
      </c>
      <c r="C19" s="20"/>
      <c r="D19" s="20"/>
      <c r="E19" s="20"/>
      <c r="F19" s="20"/>
      <c r="G19" s="20"/>
      <c r="H19" s="51">
        <v>400000000</v>
      </c>
      <c r="I19" s="14">
        <f t="shared" si="0"/>
        <v>206582.7596357946</v>
      </c>
      <c r="J19" s="51"/>
      <c r="K19" s="14">
        <f t="shared" si="1"/>
      </c>
      <c r="L19" s="51">
        <v>400000000</v>
      </c>
      <c r="M19" s="14">
        <f t="shared" si="2"/>
        <v>206582.7596357946</v>
      </c>
      <c r="N19" s="51"/>
      <c r="O19" s="14">
        <f t="shared" si="3"/>
      </c>
      <c r="P19" s="18" t="s">
        <v>13</v>
      </c>
    </row>
    <row r="20" spans="1:16" s="4" customFormat="1" ht="12.75" customHeight="1">
      <c r="A20" s="11">
        <v>17</v>
      </c>
      <c r="B20" s="12" t="s">
        <v>29</v>
      </c>
      <c r="C20" s="20"/>
      <c r="D20" s="20"/>
      <c r="E20" s="20"/>
      <c r="F20" s="20"/>
      <c r="G20" s="20"/>
      <c r="H20" s="51">
        <v>500000000</v>
      </c>
      <c r="I20" s="14">
        <f t="shared" si="0"/>
        <v>258228.44954474326</v>
      </c>
      <c r="J20" s="51"/>
      <c r="K20" s="14">
        <f t="shared" si="1"/>
      </c>
      <c r="L20" s="51">
        <v>500000000</v>
      </c>
      <c r="M20" s="14">
        <f t="shared" si="2"/>
        <v>258228.44954474326</v>
      </c>
      <c r="N20" s="51"/>
      <c r="O20" s="14">
        <f t="shared" si="3"/>
      </c>
      <c r="P20" s="18" t="s">
        <v>13</v>
      </c>
    </row>
    <row r="21" spans="1:16" s="4" customFormat="1" ht="12.75" customHeight="1">
      <c r="A21" s="11">
        <v>18</v>
      </c>
      <c r="B21" s="12" t="s">
        <v>30</v>
      </c>
      <c r="C21" s="20"/>
      <c r="D21" s="20"/>
      <c r="E21" s="20"/>
      <c r="F21" s="20"/>
      <c r="G21" s="20"/>
      <c r="H21" s="51">
        <v>300000000</v>
      </c>
      <c r="I21" s="14">
        <f t="shared" si="0"/>
        <v>154937.06972684595</v>
      </c>
      <c r="J21" s="51"/>
      <c r="K21" s="14">
        <f t="shared" si="1"/>
      </c>
      <c r="L21" s="51">
        <v>300000000</v>
      </c>
      <c r="M21" s="14">
        <f t="shared" si="2"/>
        <v>154937.06972684595</v>
      </c>
      <c r="N21" s="51"/>
      <c r="O21" s="14">
        <f t="shared" si="3"/>
      </c>
      <c r="P21" s="18" t="s">
        <v>13</v>
      </c>
    </row>
    <row r="22" spans="1:16" s="4" customFormat="1" ht="12.75" customHeight="1">
      <c r="A22" s="11">
        <v>19</v>
      </c>
      <c r="B22" s="12" t="s">
        <v>31</v>
      </c>
      <c r="C22" s="20"/>
      <c r="D22" s="20"/>
      <c r="E22" s="20"/>
      <c r="F22" s="20"/>
      <c r="G22" s="20"/>
      <c r="H22" s="51">
        <v>1000000000</v>
      </c>
      <c r="I22" s="14">
        <f t="shared" si="0"/>
        <v>516456.8990894865</v>
      </c>
      <c r="J22" s="51">
        <v>1000000000</v>
      </c>
      <c r="K22" s="14">
        <f t="shared" si="1"/>
        <v>516456.8990894865</v>
      </c>
      <c r="L22" s="51"/>
      <c r="M22" s="14">
        <f t="shared" si="2"/>
      </c>
      <c r="N22" s="51"/>
      <c r="O22" s="14">
        <f t="shared" si="3"/>
      </c>
      <c r="P22" s="18" t="s">
        <v>11</v>
      </c>
    </row>
    <row r="23" spans="1:16" s="4" customFormat="1" ht="12.75" customHeight="1">
      <c r="A23" s="11">
        <v>20</v>
      </c>
      <c r="B23" s="12" t="s">
        <v>32</v>
      </c>
      <c r="C23" s="20"/>
      <c r="D23" s="20"/>
      <c r="E23" s="20"/>
      <c r="F23" s="20"/>
      <c r="G23" s="20"/>
      <c r="H23" s="51">
        <v>200000000</v>
      </c>
      <c r="I23" s="14">
        <f t="shared" si="0"/>
        <v>103291.3798178973</v>
      </c>
      <c r="J23" s="51"/>
      <c r="K23" s="14">
        <f t="shared" si="1"/>
      </c>
      <c r="L23" s="51">
        <v>200000000</v>
      </c>
      <c r="M23" s="14">
        <f t="shared" si="2"/>
        <v>103291.3798178973</v>
      </c>
      <c r="N23" s="51"/>
      <c r="O23" s="14">
        <f t="shared" si="3"/>
      </c>
      <c r="P23" s="18" t="s">
        <v>13</v>
      </c>
    </row>
    <row r="24" spans="1:16" s="4" customFormat="1" ht="12.75" customHeight="1">
      <c r="A24" s="11">
        <v>21</v>
      </c>
      <c r="B24" s="12" t="s">
        <v>33</v>
      </c>
      <c r="C24" s="20"/>
      <c r="D24" s="20"/>
      <c r="E24" s="20"/>
      <c r="F24" s="20"/>
      <c r="G24" s="20"/>
      <c r="H24" s="51">
        <v>150000000</v>
      </c>
      <c r="I24" s="14">
        <f t="shared" si="0"/>
        <v>77468.53486342297</v>
      </c>
      <c r="J24" s="51"/>
      <c r="K24" s="14">
        <f t="shared" si="1"/>
      </c>
      <c r="L24" s="51">
        <v>150000000</v>
      </c>
      <c r="M24" s="14">
        <f t="shared" si="2"/>
        <v>77468.53486342297</v>
      </c>
      <c r="N24" s="51"/>
      <c r="O24" s="14">
        <f t="shared" si="3"/>
      </c>
      <c r="P24" s="18" t="s">
        <v>13</v>
      </c>
    </row>
    <row r="25" spans="1:16" s="4" customFormat="1" ht="12.75" customHeight="1">
      <c r="A25" s="11">
        <v>22</v>
      </c>
      <c r="B25" s="12" t="s">
        <v>34</v>
      </c>
      <c r="C25" s="20"/>
      <c r="D25" s="20"/>
      <c r="E25" s="20"/>
      <c r="F25" s="20"/>
      <c r="G25" s="20"/>
      <c r="H25" s="51">
        <v>200000000</v>
      </c>
      <c r="I25" s="14">
        <f t="shared" si="0"/>
        <v>103291.3798178973</v>
      </c>
      <c r="J25" s="51">
        <v>200000000</v>
      </c>
      <c r="K25" s="14">
        <f t="shared" si="1"/>
        <v>103291.3798178973</v>
      </c>
      <c r="L25" s="51"/>
      <c r="M25" s="14">
        <f t="shared" si="2"/>
      </c>
      <c r="N25" s="51"/>
      <c r="O25" s="14">
        <f t="shared" si="3"/>
      </c>
      <c r="P25" s="18" t="s">
        <v>11</v>
      </c>
    </row>
    <row r="26" spans="1:16" s="4" customFormat="1" ht="12.75" customHeight="1">
      <c r="A26" s="11">
        <v>23</v>
      </c>
      <c r="B26" s="12" t="s">
        <v>35</v>
      </c>
      <c r="C26" s="20"/>
      <c r="D26" s="20"/>
      <c r="E26" s="20"/>
      <c r="F26" s="20"/>
      <c r="G26" s="20"/>
      <c r="H26" s="51">
        <v>305000000</v>
      </c>
      <c r="I26" s="14">
        <f t="shared" si="0"/>
        <v>157519.3542222934</v>
      </c>
      <c r="J26" s="51">
        <v>200000000</v>
      </c>
      <c r="K26" s="14">
        <f t="shared" si="1"/>
        <v>103291.3798178973</v>
      </c>
      <c r="L26" s="51"/>
      <c r="M26" s="14">
        <f t="shared" si="2"/>
      </c>
      <c r="N26" s="51">
        <v>105000000</v>
      </c>
      <c r="O26" s="14">
        <f t="shared" si="3"/>
        <v>54227.97440439608</v>
      </c>
      <c r="P26" s="18" t="s">
        <v>11</v>
      </c>
    </row>
    <row r="27" spans="1:16" s="4" customFormat="1" ht="12.75" customHeight="1">
      <c r="A27" s="11">
        <v>24</v>
      </c>
      <c r="B27" s="12" t="s">
        <v>36</v>
      </c>
      <c r="C27" s="20"/>
      <c r="D27" s="20"/>
      <c r="E27" s="20"/>
      <c r="F27" s="20"/>
      <c r="G27" s="20"/>
      <c r="H27" s="51">
        <v>600000000</v>
      </c>
      <c r="I27" s="14">
        <f t="shared" si="0"/>
        <v>309874.1394536919</v>
      </c>
      <c r="J27" s="51">
        <v>300000000</v>
      </c>
      <c r="K27" s="14">
        <f t="shared" si="1"/>
        <v>154937.06972684595</v>
      </c>
      <c r="L27" s="51"/>
      <c r="M27" s="14">
        <f t="shared" si="2"/>
      </c>
      <c r="N27" s="51">
        <v>300000000</v>
      </c>
      <c r="O27" s="14">
        <f t="shared" si="3"/>
        <v>154937.06972684595</v>
      </c>
      <c r="P27" s="18" t="s">
        <v>37</v>
      </c>
    </row>
    <row r="28" spans="1:16" s="4" customFormat="1" ht="12.75" customHeight="1">
      <c r="A28" s="11">
        <v>25</v>
      </c>
      <c r="B28" s="12" t="s">
        <v>38</v>
      </c>
      <c r="C28" s="20"/>
      <c r="D28" s="20"/>
      <c r="E28" s="20"/>
      <c r="F28" s="20"/>
      <c r="G28" s="20"/>
      <c r="H28" s="51">
        <v>460000000</v>
      </c>
      <c r="I28" s="14">
        <f t="shared" si="0"/>
        <v>237570.17358116378</v>
      </c>
      <c r="J28" s="51"/>
      <c r="K28" s="14">
        <f t="shared" si="1"/>
      </c>
      <c r="L28" s="51"/>
      <c r="M28" s="14">
        <f t="shared" si="2"/>
      </c>
      <c r="N28" s="51">
        <v>460000000</v>
      </c>
      <c r="O28" s="14">
        <f t="shared" si="3"/>
        <v>237570.17358116378</v>
      </c>
      <c r="P28" s="18" t="s">
        <v>39</v>
      </c>
    </row>
    <row r="29" spans="1:16" s="4" customFormat="1" ht="12.75">
      <c r="A29" s="11">
        <v>26</v>
      </c>
      <c r="B29" s="20" t="s">
        <v>40</v>
      </c>
      <c r="C29" s="20"/>
      <c r="D29" s="20"/>
      <c r="E29" s="20"/>
      <c r="F29" s="20"/>
      <c r="G29" s="20"/>
      <c r="H29" s="52">
        <v>375000000</v>
      </c>
      <c r="I29" s="14">
        <f t="shared" si="0"/>
        <v>193671.33715855744</v>
      </c>
      <c r="J29" s="52"/>
      <c r="K29" s="14">
        <f t="shared" si="1"/>
      </c>
      <c r="L29" s="52">
        <v>375000000</v>
      </c>
      <c r="M29" s="14">
        <f t="shared" si="2"/>
        <v>193671.33715855744</v>
      </c>
      <c r="N29" s="52"/>
      <c r="O29" s="14">
        <f t="shared" si="3"/>
      </c>
      <c r="P29" s="19" t="s">
        <v>13</v>
      </c>
    </row>
    <row r="30" spans="1:16" s="4" customFormat="1" ht="12.75" customHeight="1">
      <c r="A30" s="11">
        <v>27</v>
      </c>
      <c r="B30" s="20" t="s">
        <v>41</v>
      </c>
      <c r="C30" s="20"/>
      <c r="D30" s="20"/>
      <c r="E30" s="20"/>
      <c r="F30" s="20"/>
      <c r="G30" s="20"/>
      <c r="H30" s="52">
        <v>600000000</v>
      </c>
      <c r="I30" s="14">
        <f t="shared" si="0"/>
        <v>309874.1394536919</v>
      </c>
      <c r="J30" s="52"/>
      <c r="K30" s="14">
        <f t="shared" si="1"/>
      </c>
      <c r="L30" s="52">
        <v>600000000</v>
      </c>
      <c r="M30" s="14">
        <f t="shared" si="2"/>
        <v>309874.1394536919</v>
      </c>
      <c r="N30" s="52"/>
      <c r="O30" s="14">
        <f t="shared" si="3"/>
      </c>
      <c r="P30" s="19" t="s">
        <v>13</v>
      </c>
    </row>
    <row r="31" spans="1:16" s="4" customFormat="1" ht="12.75">
      <c r="A31" s="11">
        <v>28</v>
      </c>
      <c r="B31" s="20" t="s">
        <v>42</v>
      </c>
      <c r="C31" s="20"/>
      <c r="D31" s="20"/>
      <c r="E31" s="20"/>
      <c r="F31" s="20"/>
      <c r="G31" s="20"/>
      <c r="H31" s="52">
        <v>3000000000</v>
      </c>
      <c r="I31" s="14">
        <f t="shared" si="0"/>
        <v>1549370.6972684595</v>
      </c>
      <c r="J31" s="52"/>
      <c r="K31" s="14">
        <f t="shared" si="1"/>
      </c>
      <c r="L31" s="52">
        <v>1000000000</v>
      </c>
      <c r="M31" s="14">
        <f t="shared" si="2"/>
        <v>516456.8990894865</v>
      </c>
      <c r="N31" s="52">
        <v>2000000000</v>
      </c>
      <c r="O31" s="14">
        <f t="shared" si="3"/>
        <v>1032913.798178973</v>
      </c>
      <c r="P31" s="19" t="s">
        <v>13</v>
      </c>
    </row>
    <row r="32" spans="1:16" s="4" customFormat="1" ht="12.75">
      <c r="A32" s="11">
        <v>29</v>
      </c>
      <c r="B32" s="20" t="s">
        <v>43</v>
      </c>
      <c r="C32" s="20"/>
      <c r="D32" s="20"/>
      <c r="E32" s="20"/>
      <c r="F32" s="20"/>
      <c r="G32" s="20"/>
      <c r="H32" s="52">
        <v>300000000</v>
      </c>
      <c r="I32" s="14">
        <f t="shared" si="0"/>
        <v>154937.06972684595</v>
      </c>
      <c r="J32" s="52"/>
      <c r="K32" s="14">
        <f t="shared" si="1"/>
      </c>
      <c r="L32" s="52">
        <v>300000000</v>
      </c>
      <c r="M32" s="14">
        <f t="shared" si="2"/>
        <v>154937.06972684595</v>
      </c>
      <c r="N32" s="52"/>
      <c r="O32" s="14">
        <f t="shared" si="3"/>
      </c>
      <c r="P32" s="19"/>
    </row>
    <row r="33" spans="1:16" s="4" customFormat="1" ht="12.75">
      <c r="A33" s="11">
        <v>30</v>
      </c>
      <c r="B33" s="20" t="s">
        <v>44</v>
      </c>
      <c r="C33" s="20"/>
      <c r="D33" s="20"/>
      <c r="E33" s="20"/>
      <c r="F33" s="20"/>
      <c r="G33" s="20"/>
      <c r="H33" s="52">
        <v>400000000</v>
      </c>
      <c r="I33" s="14">
        <f t="shared" si="0"/>
        <v>206582.7596357946</v>
      </c>
      <c r="J33" s="52"/>
      <c r="K33" s="14">
        <f t="shared" si="1"/>
      </c>
      <c r="L33" s="52">
        <v>400000000</v>
      </c>
      <c r="M33" s="14">
        <f t="shared" si="2"/>
        <v>206582.7596357946</v>
      </c>
      <c r="N33" s="52"/>
      <c r="O33" s="14">
        <f t="shared" si="3"/>
      </c>
      <c r="P33" s="19" t="s">
        <v>13</v>
      </c>
    </row>
    <row r="34" spans="1:16" s="4" customFormat="1" ht="12.75">
      <c r="A34" s="11">
        <v>31</v>
      </c>
      <c r="B34" s="20" t="s">
        <v>45</v>
      </c>
      <c r="C34" s="20"/>
      <c r="D34" s="20"/>
      <c r="E34" s="20"/>
      <c r="F34" s="20"/>
      <c r="G34" s="20"/>
      <c r="H34" s="52">
        <v>250000000</v>
      </c>
      <c r="I34" s="14">
        <f t="shared" si="0"/>
        <v>129114.22477237163</v>
      </c>
      <c r="J34" s="52"/>
      <c r="K34" s="14">
        <f t="shared" si="1"/>
      </c>
      <c r="L34" s="52">
        <v>250000000</v>
      </c>
      <c r="M34" s="14">
        <f t="shared" si="2"/>
        <v>129114.22477237163</v>
      </c>
      <c r="N34" s="52"/>
      <c r="O34" s="14">
        <f t="shared" si="3"/>
      </c>
      <c r="P34" s="19" t="s">
        <v>13</v>
      </c>
    </row>
    <row r="35" spans="1:16" s="4" customFormat="1" ht="12.75">
      <c r="A35" s="11">
        <v>32</v>
      </c>
      <c r="B35" s="20" t="s">
        <v>46</v>
      </c>
      <c r="C35" s="20"/>
      <c r="D35" s="20"/>
      <c r="E35" s="20"/>
      <c r="F35" s="20"/>
      <c r="G35" s="20"/>
      <c r="H35" s="52">
        <v>1000000000</v>
      </c>
      <c r="I35" s="14">
        <f t="shared" si="0"/>
        <v>516456.8990894865</v>
      </c>
      <c r="J35" s="52"/>
      <c r="K35" s="14">
        <f t="shared" si="1"/>
      </c>
      <c r="L35" s="52">
        <v>1000000000</v>
      </c>
      <c r="M35" s="14">
        <f t="shared" si="2"/>
        <v>516456.8990894865</v>
      </c>
      <c r="N35" s="52"/>
      <c r="O35" s="14">
        <f t="shared" si="3"/>
      </c>
      <c r="P35" s="19" t="s">
        <v>13</v>
      </c>
    </row>
    <row r="36" spans="1:16" s="4" customFormat="1" ht="12.75">
      <c r="A36" s="11">
        <v>33</v>
      </c>
      <c r="B36" s="20" t="s">
        <v>47</v>
      </c>
      <c r="C36" s="20"/>
      <c r="D36" s="20"/>
      <c r="E36" s="20"/>
      <c r="F36" s="20"/>
      <c r="G36" s="20"/>
      <c r="H36" s="52">
        <v>694000000</v>
      </c>
      <c r="I36" s="14">
        <f t="shared" si="0"/>
        <v>358421.08796810365</v>
      </c>
      <c r="J36" s="52">
        <v>694000000</v>
      </c>
      <c r="K36" s="14">
        <f t="shared" si="1"/>
        <v>358421.08796810365</v>
      </c>
      <c r="L36" s="52"/>
      <c r="M36" s="14">
        <f t="shared" si="2"/>
      </c>
      <c r="N36" s="52"/>
      <c r="O36" s="14">
        <f t="shared" si="3"/>
      </c>
      <c r="P36" s="18" t="s">
        <v>11</v>
      </c>
    </row>
    <row r="37" spans="1:16" s="4" customFormat="1" ht="12.75">
      <c r="A37" s="11">
        <v>34</v>
      </c>
      <c r="B37" s="20" t="s">
        <v>48</v>
      </c>
      <c r="C37" s="20"/>
      <c r="D37" s="20"/>
      <c r="E37" s="20"/>
      <c r="F37" s="20"/>
      <c r="G37" s="20"/>
      <c r="H37" s="52">
        <v>250000000</v>
      </c>
      <c r="I37" s="14">
        <f t="shared" si="0"/>
        <v>129114.22477237163</v>
      </c>
      <c r="J37" s="52"/>
      <c r="K37" s="14">
        <f t="shared" si="1"/>
      </c>
      <c r="L37" s="52">
        <v>150000000</v>
      </c>
      <c r="M37" s="14">
        <f t="shared" si="2"/>
        <v>77468.53486342297</v>
      </c>
      <c r="N37" s="52">
        <v>100000000</v>
      </c>
      <c r="O37" s="14">
        <f t="shared" si="3"/>
        <v>51645.68990894865</v>
      </c>
      <c r="P37" s="19" t="s">
        <v>49</v>
      </c>
    </row>
    <row r="38" spans="1:16" s="4" customFormat="1" ht="12.75">
      <c r="A38" s="11">
        <v>35</v>
      </c>
      <c r="B38" s="20" t="s">
        <v>50</v>
      </c>
      <c r="C38" s="20"/>
      <c r="D38" s="20"/>
      <c r="E38" s="20"/>
      <c r="F38" s="20"/>
      <c r="G38" s="20"/>
      <c r="H38" s="52">
        <v>230000000</v>
      </c>
      <c r="I38" s="14">
        <f t="shared" si="0"/>
        <v>118785.08679058189</v>
      </c>
      <c r="J38" s="52"/>
      <c r="K38" s="14">
        <f t="shared" si="1"/>
      </c>
      <c r="L38" s="52">
        <v>138000000</v>
      </c>
      <c r="M38" s="14">
        <f t="shared" si="2"/>
        <v>71271.05207434914</v>
      </c>
      <c r="N38" s="52">
        <v>92000000</v>
      </c>
      <c r="O38" s="14">
        <f t="shared" si="3"/>
        <v>47514.03471623276</v>
      </c>
      <c r="P38" s="19" t="s">
        <v>49</v>
      </c>
    </row>
    <row r="39" spans="1:16" s="4" customFormat="1" ht="12.75">
      <c r="A39" s="11">
        <v>36</v>
      </c>
      <c r="B39" s="20" t="s">
        <v>51</v>
      </c>
      <c r="C39" s="20"/>
      <c r="D39" s="20"/>
      <c r="E39" s="20"/>
      <c r="F39" s="20"/>
      <c r="G39" s="20"/>
      <c r="H39" s="52">
        <v>500000000</v>
      </c>
      <c r="I39" s="14">
        <f t="shared" si="0"/>
        <v>258228.44954474326</v>
      </c>
      <c r="J39" s="52"/>
      <c r="K39" s="14">
        <f t="shared" si="1"/>
      </c>
      <c r="L39" s="52">
        <v>500000000</v>
      </c>
      <c r="M39" s="14">
        <f t="shared" si="2"/>
        <v>258228.44954474326</v>
      </c>
      <c r="N39" s="52"/>
      <c r="O39" s="14">
        <f t="shared" si="3"/>
      </c>
      <c r="P39" s="19"/>
    </row>
    <row r="40" spans="1:16" s="4" customFormat="1" ht="12.75">
      <c r="A40" s="11">
        <v>37</v>
      </c>
      <c r="B40" s="20" t="s">
        <v>52</v>
      </c>
      <c r="C40" s="20"/>
      <c r="D40" s="20"/>
      <c r="E40" s="20"/>
      <c r="F40" s="20"/>
      <c r="G40" s="20"/>
      <c r="H40" s="52">
        <v>250000000</v>
      </c>
      <c r="I40" s="14">
        <f t="shared" si="0"/>
        <v>129114.22477237163</v>
      </c>
      <c r="J40" s="52"/>
      <c r="K40" s="14">
        <f t="shared" si="1"/>
      </c>
      <c r="L40" s="52">
        <v>250000000</v>
      </c>
      <c r="M40" s="14">
        <f t="shared" si="2"/>
        <v>129114.22477237163</v>
      </c>
      <c r="N40" s="52"/>
      <c r="O40" s="14">
        <f t="shared" si="3"/>
      </c>
      <c r="P40" s="19"/>
    </row>
    <row r="41" spans="1:16" s="4" customFormat="1" ht="12.75">
      <c r="A41" s="11">
        <v>38</v>
      </c>
      <c r="B41" s="20" t="s">
        <v>53</v>
      </c>
      <c r="C41" s="20"/>
      <c r="D41" s="20"/>
      <c r="E41" s="20"/>
      <c r="F41" s="20"/>
      <c r="G41" s="20"/>
      <c r="H41" s="52">
        <v>250000000</v>
      </c>
      <c r="I41" s="14">
        <f t="shared" si="0"/>
        <v>129114.22477237163</v>
      </c>
      <c r="J41" s="53"/>
      <c r="K41" s="14">
        <f t="shared" si="1"/>
      </c>
      <c r="L41" s="53">
        <v>250000000</v>
      </c>
      <c r="M41" s="14">
        <f t="shared" si="2"/>
        <v>129114.22477237163</v>
      </c>
      <c r="N41" s="52"/>
      <c r="O41" s="14">
        <f t="shared" si="3"/>
      </c>
      <c r="P41" s="19"/>
    </row>
    <row r="42" spans="1:16" s="4" customFormat="1" ht="12.75">
      <c r="A42" s="11">
        <v>39</v>
      </c>
      <c r="B42" s="20" t="s">
        <v>54</v>
      </c>
      <c r="C42" s="20"/>
      <c r="D42" s="20"/>
      <c r="E42" s="20"/>
      <c r="F42" s="20"/>
      <c r="G42" s="20"/>
      <c r="H42" s="52">
        <v>1000000000</v>
      </c>
      <c r="I42" s="14">
        <f t="shared" si="0"/>
        <v>516456.8990894865</v>
      </c>
      <c r="J42" s="52"/>
      <c r="K42" s="14">
        <f t="shared" si="1"/>
      </c>
      <c r="L42" s="52">
        <v>1000000000</v>
      </c>
      <c r="M42" s="14">
        <f t="shared" si="2"/>
        <v>516456.8990894865</v>
      </c>
      <c r="N42" s="52"/>
      <c r="O42" s="14">
        <f t="shared" si="3"/>
      </c>
      <c r="P42" s="19"/>
    </row>
    <row r="43" spans="1:16" s="4" customFormat="1" ht="12.75">
      <c r="A43" s="11">
        <v>40</v>
      </c>
      <c r="B43" s="20" t="s">
        <v>55</v>
      </c>
      <c r="C43" s="20"/>
      <c r="D43" s="20"/>
      <c r="E43" s="20"/>
      <c r="F43" s="20"/>
      <c r="G43" s="20"/>
      <c r="H43" s="52">
        <v>1200000000</v>
      </c>
      <c r="I43" s="14">
        <f t="shared" si="0"/>
        <v>619748.2789073838</v>
      </c>
      <c r="J43" s="52"/>
      <c r="K43" s="14">
        <f t="shared" si="1"/>
      </c>
      <c r="L43" s="52">
        <v>1200000000</v>
      </c>
      <c r="M43" s="14">
        <f t="shared" si="2"/>
        <v>619748.2789073838</v>
      </c>
      <c r="N43" s="52"/>
      <c r="O43" s="14">
        <f t="shared" si="3"/>
      </c>
      <c r="P43" s="19"/>
    </row>
    <row r="44" spans="1:16" s="4" customFormat="1" ht="12.75">
      <c r="A44" s="11">
        <v>41</v>
      </c>
      <c r="B44" s="20" t="s">
        <v>56</v>
      </c>
      <c r="C44" s="20"/>
      <c r="D44" s="20"/>
      <c r="E44" s="20"/>
      <c r="F44" s="20"/>
      <c r="G44" s="20"/>
      <c r="H44" s="52">
        <v>500000000</v>
      </c>
      <c r="I44" s="14">
        <f t="shared" si="0"/>
        <v>258228.44954474326</v>
      </c>
      <c r="J44" s="52"/>
      <c r="K44" s="14">
        <f t="shared" si="1"/>
      </c>
      <c r="L44" s="52"/>
      <c r="M44" s="14">
        <f t="shared" si="2"/>
      </c>
      <c r="N44" s="52">
        <v>500000000</v>
      </c>
      <c r="O44" s="14">
        <f t="shared" si="3"/>
        <v>258228.44954474326</v>
      </c>
      <c r="P44" s="19" t="s">
        <v>57</v>
      </c>
    </row>
    <row r="45" spans="1:16" s="4" customFormat="1" ht="12.75">
      <c r="A45" s="11">
        <v>42</v>
      </c>
      <c r="B45" s="20" t="s">
        <v>58</v>
      </c>
      <c r="C45" s="20"/>
      <c r="D45" s="20"/>
      <c r="E45" s="20"/>
      <c r="F45" s="20"/>
      <c r="G45" s="20"/>
      <c r="H45" s="52">
        <v>300000000</v>
      </c>
      <c r="I45" s="14">
        <f t="shared" si="0"/>
        <v>154937.06972684595</v>
      </c>
      <c r="J45" s="52"/>
      <c r="K45" s="14">
        <f t="shared" si="1"/>
      </c>
      <c r="L45" s="52">
        <v>300000000</v>
      </c>
      <c r="M45" s="14">
        <f t="shared" si="2"/>
        <v>154937.06972684595</v>
      </c>
      <c r="N45" s="52"/>
      <c r="O45" s="14">
        <f t="shared" si="3"/>
      </c>
      <c r="P45" s="24"/>
    </row>
    <row r="46" spans="1:16" s="4" customFormat="1" ht="12.75">
      <c r="A46" s="11">
        <v>43</v>
      </c>
      <c r="B46" s="20" t="s">
        <v>59</v>
      </c>
      <c r="C46" s="20"/>
      <c r="D46" s="20"/>
      <c r="E46" s="20"/>
      <c r="F46" s="20"/>
      <c r="G46" s="20"/>
      <c r="H46" s="52">
        <v>1800000000</v>
      </c>
      <c r="I46" s="14">
        <f t="shared" si="0"/>
        <v>929622.4183610757</v>
      </c>
      <c r="J46" s="52"/>
      <c r="K46" s="14">
        <f t="shared" si="1"/>
      </c>
      <c r="L46" s="52"/>
      <c r="M46" s="14">
        <f t="shared" si="2"/>
      </c>
      <c r="N46" s="52">
        <v>1800000000</v>
      </c>
      <c r="O46" s="14">
        <f t="shared" si="3"/>
        <v>929622.4183610757</v>
      </c>
      <c r="P46" s="24" t="s">
        <v>60</v>
      </c>
    </row>
    <row r="47" spans="1:16" s="4" customFormat="1" ht="12.75">
      <c r="A47" s="11">
        <v>44</v>
      </c>
      <c r="B47" s="20" t="s">
        <v>61</v>
      </c>
      <c r="C47" s="20"/>
      <c r="D47" s="20"/>
      <c r="E47" s="20"/>
      <c r="F47" s="20"/>
      <c r="G47" s="20"/>
      <c r="H47" s="52">
        <v>500000000</v>
      </c>
      <c r="I47" s="14">
        <f t="shared" si="0"/>
        <v>258228.44954474326</v>
      </c>
      <c r="J47" s="52"/>
      <c r="K47" s="14">
        <f t="shared" si="1"/>
      </c>
      <c r="L47" s="52">
        <v>500000000</v>
      </c>
      <c r="M47" s="14">
        <f t="shared" si="2"/>
        <v>258228.44954474326</v>
      </c>
      <c r="N47" s="52"/>
      <c r="O47" s="14">
        <f t="shared" si="3"/>
      </c>
      <c r="P47" s="24"/>
    </row>
    <row r="48" spans="1:16" s="4" customFormat="1" ht="12.75">
      <c r="A48" s="11">
        <v>45</v>
      </c>
      <c r="B48" s="20" t="s">
        <v>62</v>
      </c>
      <c r="C48" s="20"/>
      <c r="D48" s="20"/>
      <c r="E48" s="20"/>
      <c r="F48" s="20"/>
      <c r="G48" s="20"/>
      <c r="H48" s="52">
        <v>200000000</v>
      </c>
      <c r="I48" s="14">
        <f t="shared" si="0"/>
        <v>103291.3798178973</v>
      </c>
      <c r="J48" s="52"/>
      <c r="K48" s="14">
        <f t="shared" si="1"/>
      </c>
      <c r="L48" s="52">
        <v>200000000</v>
      </c>
      <c r="M48" s="14">
        <f t="shared" si="2"/>
        <v>103291.3798178973</v>
      </c>
      <c r="N48" s="52"/>
      <c r="O48" s="14">
        <f t="shared" si="3"/>
      </c>
      <c r="P48" s="24"/>
    </row>
    <row r="49" spans="1:16" s="4" customFormat="1" ht="12.75">
      <c r="A49" s="11">
        <v>46</v>
      </c>
      <c r="B49" s="20" t="s">
        <v>63</v>
      </c>
      <c r="C49" s="20"/>
      <c r="D49" s="20"/>
      <c r="E49" s="20"/>
      <c r="F49" s="20"/>
      <c r="G49" s="20"/>
      <c r="H49" s="52">
        <v>50000000</v>
      </c>
      <c r="I49" s="14">
        <f t="shared" si="0"/>
        <v>25822.844954474323</v>
      </c>
      <c r="J49" s="52"/>
      <c r="K49" s="14">
        <f t="shared" si="1"/>
      </c>
      <c r="L49" s="52"/>
      <c r="M49" s="14">
        <f t="shared" si="2"/>
      </c>
      <c r="N49" s="52">
        <v>50000000</v>
      </c>
      <c r="O49" s="14">
        <f t="shared" si="3"/>
        <v>25822.844954474323</v>
      </c>
      <c r="P49" s="25" t="s">
        <v>64</v>
      </c>
    </row>
    <row r="50" spans="1:16" s="4" customFormat="1" ht="12.75">
      <c r="A50" s="11">
        <v>47</v>
      </c>
      <c r="B50" s="20" t="s">
        <v>65</v>
      </c>
      <c r="C50" s="20"/>
      <c r="D50" s="20"/>
      <c r="E50" s="20"/>
      <c r="F50" s="20"/>
      <c r="G50" s="20"/>
      <c r="H50" s="52">
        <v>2000000000</v>
      </c>
      <c r="I50" s="14">
        <f t="shared" si="0"/>
        <v>1032913.798178973</v>
      </c>
      <c r="J50" s="52"/>
      <c r="K50" s="14">
        <f t="shared" si="1"/>
      </c>
      <c r="L50" s="52"/>
      <c r="M50" s="14">
        <f t="shared" si="2"/>
      </c>
      <c r="N50" s="52">
        <v>2000000000</v>
      </c>
      <c r="O50" s="14">
        <f t="shared" si="3"/>
        <v>1032913.798178973</v>
      </c>
      <c r="P50" s="25" t="s">
        <v>66</v>
      </c>
    </row>
    <row r="51" spans="1:16" s="4" customFormat="1" ht="12.75">
      <c r="A51" s="11">
        <v>48</v>
      </c>
      <c r="B51" s="20" t="s">
        <v>67</v>
      </c>
      <c r="C51" s="20"/>
      <c r="D51" s="20"/>
      <c r="E51" s="20"/>
      <c r="F51" s="20"/>
      <c r="G51" s="20"/>
      <c r="H51" s="52">
        <v>700000000</v>
      </c>
      <c r="I51" s="14">
        <f t="shared" si="0"/>
        <v>361519.82936264056</v>
      </c>
      <c r="J51" s="52"/>
      <c r="K51" s="14">
        <f t="shared" si="1"/>
      </c>
      <c r="L51" s="52">
        <v>700000000</v>
      </c>
      <c r="M51" s="14">
        <f t="shared" si="2"/>
        <v>361519.82936264056</v>
      </c>
      <c r="N51" s="52"/>
      <c r="O51" s="14">
        <f t="shared" si="3"/>
      </c>
      <c r="P51" s="25"/>
    </row>
    <row r="52" spans="1:16" s="4" customFormat="1" ht="12.75">
      <c r="A52" s="11">
        <v>49</v>
      </c>
      <c r="B52" s="20" t="s">
        <v>68</v>
      </c>
      <c r="C52" s="20"/>
      <c r="D52" s="20"/>
      <c r="E52" s="20"/>
      <c r="F52" s="20"/>
      <c r="G52" s="20"/>
      <c r="H52" s="52">
        <v>200000000</v>
      </c>
      <c r="I52" s="14">
        <f t="shared" si="0"/>
        <v>103291.3798178973</v>
      </c>
      <c r="J52" s="52"/>
      <c r="K52" s="14">
        <f t="shared" si="1"/>
      </c>
      <c r="L52" s="52">
        <v>200000000</v>
      </c>
      <c r="M52" s="14">
        <f t="shared" si="2"/>
        <v>103291.3798178973</v>
      </c>
      <c r="N52" s="52"/>
      <c r="O52" s="14">
        <f t="shared" si="3"/>
      </c>
      <c r="P52" s="25"/>
    </row>
    <row r="53" spans="1:16" s="4" customFormat="1" ht="12.75">
      <c r="A53" s="11">
        <v>50</v>
      </c>
      <c r="B53" s="20" t="s">
        <v>69</v>
      </c>
      <c r="C53" s="20"/>
      <c r="D53" s="20"/>
      <c r="E53" s="20"/>
      <c r="F53" s="20"/>
      <c r="G53" s="20"/>
      <c r="H53" s="52">
        <v>600000000</v>
      </c>
      <c r="I53" s="14">
        <f t="shared" si="0"/>
        <v>309874.1394536919</v>
      </c>
      <c r="J53" s="52"/>
      <c r="K53" s="14">
        <f t="shared" si="1"/>
      </c>
      <c r="L53" s="52">
        <v>389000000</v>
      </c>
      <c r="M53" s="14">
        <f t="shared" si="2"/>
        <v>200901.73374581026</v>
      </c>
      <c r="N53" s="52">
        <v>211000000</v>
      </c>
      <c r="O53" s="14">
        <f t="shared" si="3"/>
        <v>108972.40570788165</v>
      </c>
      <c r="P53" s="25" t="s">
        <v>64</v>
      </c>
    </row>
    <row r="54" spans="1:17" s="4" customFormat="1" ht="12.75">
      <c r="A54" s="11">
        <v>51</v>
      </c>
      <c r="B54" s="20" t="s">
        <v>70</v>
      </c>
      <c r="C54" s="20"/>
      <c r="D54" s="20"/>
      <c r="E54" s="20"/>
      <c r="F54" s="20"/>
      <c r="G54" s="20"/>
      <c r="H54" s="54">
        <v>330000000</v>
      </c>
      <c r="I54" s="14">
        <f t="shared" si="0"/>
        <v>170430.77669953054</v>
      </c>
      <c r="J54" s="52"/>
      <c r="K54" s="14">
        <f t="shared" si="1"/>
      </c>
      <c r="L54" s="52">
        <v>247500000</v>
      </c>
      <c r="M54" s="14">
        <f t="shared" si="2"/>
        <v>127823.0825246479</v>
      </c>
      <c r="N54" s="52">
        <v>82500000</v>
      </c>
      <c r="O54" s="14">
        <f t="shared" si="3"/>
        <v>42607.694174882636</v>
      </c>
      <c r="P54" s="24" t="s">
        <v>71</v>
      </c>
      <c r="Q54" s="27"/>
    </row>
    <row r="55" spans="1:17" s="4" customFormat="1" ht="12.75">
      <c r="A55" s="11">
        <v>52</v>
      </c>
      <c r="B55" s="20" t="s">
        <v>72</v>
      </c>
      <c r="C55" s="20"/>
      <c r="D55" s="20"/>
      <c r="E55" s="20"/>
      <c r="F55" s="20"/>
      <c r="G55" s="20"/>
      <c r="H55" s="54">
        <v>250000000</v>
      </c>
      <c r="I55" s="14">
        <f t="shared" si="0"/>
        <v>129114.22477237163</v>
      </c>
      <c r="J55" s="52"/>
      <c r="K55" s="14">
        <f t="shared" si="1"/>
      </c>
      <c r="L55" s="52">
        <v>250000000</v>
      </c>
      <c r="M55" s="14">
        <f t="shared" si="2"/>
        <v>129114.22477237163</v>
      </c>
      <c r="N55" s="52"/>
      <c r="O55" s="14">
        <f t="shared" si="3"/>
      </c>
      <c r="P55" s="24"/>
      <c r="Q55" s="27"/>
    </row>
    <row r="56" spans="1:17" s="4" customFormat="1" ht="12.75">
      <c r="A56" s="11">
        <v>53</v>
      </c>
      <c r="B56" s="20" t="s">
        <v>73</v>
      </c>
      <c r="C56" s="20"/>
      <c r="D56" s="20"/>
      <c r="E56" s="20"/>
      <c r="F56" s="20"/>
      <c r="G56" s="20"/>
      <c r="H56" s="54">
        <v>500000000</v>
      </c>
      <c r="I56" s="14">
        <f t="shared" si="0"/>
        <v>258228.44954474326</v>
      </c>
      <c r="J56" s="52"/>
      <c r="K56" s="14">
        <f t="shared" si="1"/>
      </c>
      <c r="L56" s="52">
        <v>500000000</v>
      </c>
      <c r="M56" s="14">
        <f t="shared" si="2"/>
        <v>258228.44954474326</v>
      </c>
      <c r="N56" s="52"/>
      <c r="O56" s="14">
        <f t="shared" si="3"/>
      </c>
      <c r="P56" s="24" t="s">
        <v>74</v>
      </c>
      <c r="Q56" s="27"/>
    </row>
    <row r="57" spans="1:17" s="4" customFormat="1" ht="12.75">
      <c r="A57" s="11">
        <v>54</v>
      </c>
      <c r="B57" s="20" t="s">
        <v>155</v>
      </c>
      <c r="C57" s="20"/>
      <c r="D57" s="20"/>
      <c r="E57" s="20"/>
      <c r="F57" s="20"/>
      <c r="G57" s="20"/>
      <c r="H57" s="54">
        <v>3000000000</v>
      </c>
      <c r="I57" s="14">
        <f t="shared" si="0"/>
        <v>1549370.6972684595</v>
      </c>
      <c r="J57" s="52"/>
      <c r="K57" s="14">
        <f t="shared" si="1"/>
      </c>
      <c r="L57" s="52"/>
      <c r="M57" s="14">
        <f t="shared" si="2"/>
      </c>
      <c r="N57" s="52">
        <v>3000000000</v>
      </c>
      <c r="O57" s="14">
        <f t="shared" si="3"/>
        <v>1549370.6972684595</v>
      </c>
      <c r="P57" s="24" t="s">
        <v>75</v>
      </c>
      <c r="Q57" s="27"/>
    </row>
    <row r="58" spans="1:17" s="4" customFormat="1" ht="12.75">
      <c r="A58" s="11">
        <v>55</v>
      </c>
      <c r="B58" s="20" t="s">
        <v>76</v>
      </c>
      <c r="C58" s="20"/>
      <c r="D58" s="20"/>
      <c r="E58" s="20"/>
      <c r="F58" s="20"/>
      <c r="G58" s="20"/>
      <c r="H58" s="54">
        <v>90000000</v>
      </c>
      <c r="I58" s="14">
        <f t="shared" si="0"/>
        <v>46481.120918053784</v>
      </c>
      <c r="J58" s="52"/>
      <c r="K58" s="14">
        <f t="shared" si="1"/>
      </c>
      <c r="L58" s="52">
        <v>90000000</v>
      </c>
      <c r="M58" s="14">
        <f t="shared" si="2"/>
        <v>46481.120918053784</v>
      </c>
      <c r="N58" s="52"/>
      <c r="O58" s="14">
        <f t="shared" si="3"/>
      </c>
      <c r="P58" s="24"/>
      <c r="Q58" s="27"/>
    </row>
    <row r="59" spans="1:17" s="4" customFormat="1" ht="12.75">
      <c r="A59" s="11">
        <v>56</v>
      </c>
      <c r="B59" s="20" t="s">
        <v>77</v>
      </c>
      <c r="C59" s="20"/>
      <c r="D59" s="20"/>
      <c r="E59" s="20"/>
      <c r="F59" s="20"/>
      <c r="G59" s="20"/>
      <c r="H59" s="54">
        <v>600000000</v>
      </c>
      <c r="I59" s="14">
        <f t="shared" si="0"/>
        <v>309874.1394536919</v>
      </c>
      <c r="J59" s="52"/>
      <c r="K59" s="14">
        <f t="shared" si="1"/>
      </c>
      <c r="L59" s="52">
        <v>600000000</v>
      </c>
      <c r="M59" s="14">
        <f t="shared" si="2"/>
        <v>309874.1394536919</v>
      </c>
      <c r="N59" s="52"/>
      <c r="O59" s="14">
        <f t="shared" si="3"/>
      </c>
      <c r="P59" s="24"/>
      <c r="Q59" s="27"/>
    </row>
    <row r="60" spans="1:17" s="4" customFormat="1" ht="12.75">
      <c r="A60" s="11">
        <v>57</v>
      </c>
      <c r="B60" s="20" t="s">
        <v>78</v>
      </c>
      <c r="C60" s="20"/>
      <c r="D60" s="20"/>
      <c r="E60" s="20"/>
      <c r="F60" s="20"/>
      <c r="G60" s="20"/>
      <c r="H60" s="54">
        <v>200000000</v>
      </c>
      <c r="I60" s="14">
        <f t="shared" si="0"/>
        <v>103291.3798178973</v>
      </c>
      <c r="J60" s="52"/>
      <c r="K60" s="14">
        <f t="shared" si="1"/>
      </c>
      <c r="L60" s="52">
        <v>200000000</v>
      </c>
      <c r="M60" s="14">
        <f t="shared" si="2"/>
        <v>103291.3798178973</v>
      </c>
      <c r="N60" s="52"/>
      <c r="O60" s="14">
        <f t="shared" si="3"/>
      </c>
      <c r="P60" s="24"/>
      <c r="Q60" s="27"/>
    </row>
    <row r="61" spans="1:17" s="4" customFormat="1" ht="12.75">
      <c r="A61" s="11">
        <v>58</v>
      </c>
      <c r="B61" s="20" t="s">
        <v>79</v>
      </c>
      <c r="C61" s="20"/>
      <c r="D61" s="20"/>
      <c r="E61" s="20"/>
      <c r="F61" s="20"/>
      <c r="G61" s="20"/>
      <c r="H61" s="54">
        <v>1000000000</v>
      </c>
      <c r="I61" s="14">
        <f t="shared" si="0"/>
        <v>516456.8990894865</v>
      </c>
      <c r="J61" s="52"/>
      <c r="K61" s="14">
        <f t="shared" si="1"/>
      </c>
      <c r="L61" s="52"/>
      <c r="M61" s="14">
        <f t="shared" si="2"/>
      </c>
      <c r="N61" s="52">
        <v>1000000000</v>
      </c>
      <c r="O61" s="14">
        <f t="shared" si="3"/>
        <v>516456.8990894865</v>
      </c>
      <c r="P61" s="24" t="s">
        <v>80</v>
      </c>
      <c r="Q61" s="27"/>
    </row>
    <row r="62" spans="1:17" s="4" customFormat="1" ht="12.75">
      <c r="A62" s="11">
        <v>59</v>
      </c>
      <c r="B62" s="20" t="s">
        <v>83</v>
      </c>
      <c r="C62" s="20"/>
      <c r="D62" s="20"/>
      <c r="E62" s="20"/>
      <c r="F62" s="20"/>
      <c r="G62" s="20"/>
      <c r="H62" s="54">
        <v>1095000000</v>
      </c>
      <c r="I62" s="14">
        <f t="shared" si="0"/>
        <v>565520.3045029877</v>
      </c>
      <c r="J62" s="52"/>
      <c r="K62" s="14">
        <f t="shared" si="1"/>
      </c>
      <c r="L62" s="52"/>
      <c r="M62" s="14">
        <f t="shared" si="2"/>
      </c>
      <c r="N62" s="52">
        <v>1095000000</v>
      </c>
      <c r="O62" s="14">
        <f t="shared" si="3"/>
        <v>565520.3045029877</v>
      </c>
      <c r="P62" s="19" t="s">
        <v>84</v>
      </c>
      <c r="Q62" s="27"/>
    </row>
    <row r="63" spans="1:17" s="4" customFormat="1" ht="12.75">
      <c r="A63" s="11">
        <v>60</v>
      </c>
      <c r="B63" s="20" t="s">
        <v>85</v>
      </c>
      <c r="C63" s="20"/>
      <c r="D63" s="20"/>
      <c r="E63" s="20"/>
      <c r="F63" s="20"/>
      <c r="G63" s="20"/>
      <c r="H63" s="54">
        <v>318338394</v>
      </c>
      <c r="I63" s="14">
        <f t="shared" si="0"/>
        <v>164408.0598263672</v>
      </c>
      <c r="J63" s="52"/>
      <c r="K63" s="14">
        <f t="shared" si="1"/>
      </c>
      <c r="L63" s="52">
        <v>318338394</v>
      </c>
      <c r="M63" s="14">
        <f t="shared" si="2"/>
        <v>164408.0598263672</v>
      </c>
      <c r="N63" s="52"/>
      <c r="O63" s="14">
        <f t="shared" si="3"/>
      </c>
      <c r="P63" s="24"/>
      <c r="Q63" s="27"/>
    </row>
    <row r="64" spans="1:17" s="4" customFormat="1" ht="12.75">
      <c r="A64" s="11">
        <v>61</v>
      </c>
      <c r="B64" s="20" t="s">
        <v>86</v>
      </c>
      <c r="C64" s="20"/>
      <c r="D64" s="20"/>
      <c r="E64" s="20"/>
      <c r="F64" s="20"/>
      <c r="G64" s="20"/>
      <c r="H64" s="54">
        <v>200000000</v>
      </c>
      <c r="I64" s="14">
        <f t="shared" si="0"/>
        <v>103291.3798178973</v>
      </c>
      <c r="J64" s="52"/>
      <c r="K64" s="14">
        <f t="shared" si="1"/>
      </c>
      <c r="L64" s="52">
        <v>200000000</v>
      </c>
      <c r="M64" s="14">
        <f t="shared" si="2"/>
        <v>103291.3798178973</v>
      </c>
      <c r="N64" s="52"/>
      <c r="O64" s="14">
        <f t="shared" si="3"/>
      </c>
      <c r="P64" s="24"/>
      <c r="Q64" s="27"/>
    </row>
    <row r="65" spans="1:17" s="4" customFormat="1" ht="12.75">
      <c r="A65" s="11">
        <v>62</v>
      </c>
      <c r="B65" s="20" t="s">
        <v>87</v>
      </c>
      <c r="C65" s="20"/>
      <c r="D65" s="20"/>
      <c r="E65" s="20"/>
      <c r="F65" s="20"/>
      <c r="G65" s="20"/>
      <c r="H65" s="54">
        <v>30000000</v>
      </c>
      <c r="I65" s="14">
        <f t="shared" si="0"/>
        <v>15493.706972684595</v>
      </c>
      <c r="J65" s="52"/>
      <c r="K65" s="14">
        <f t="shared" si="1"/>
      </c>
      <c r="L65" s="52">
        <v>30000000</v>
      </c>
      <c r="M65" s="14">
        <f t="shared" si="2"/>
        <v>15493.706972684595</v>
      </c>
      <c r="N65" s="52"/>
      <c r="O65" s="14">
        <f t="shared" si="3"/>
      </c>
      <c r="P65" s="24"/>
      <c r="Q65" s="27"/>
    </row>
    <row r="66" spans="1:17" s="4" customFormat="1" ht="12.75">
      <c r="A66" s="11">
        <v>63</v>
      </c>
      <c r="B66" s="20" t="s">
        <v>88</v>
      </c>
      <c r="C66" s="20"/>
      <c r="D66" s="20"/>
      <c r="E66" s="20"/>
      <c r="F66" s="20"/>
      <c r="G66" s="20"/>
      <c r="H66" s="54">
        <v>100000000</v>
      </c>
      <c r="I66" s="14">
        <f t="shared" si="0"/>
        <v>51645.68990894865</v>
      </c>
      <c r="J66" s="52"/>
      <c r="K66" s="14">
        <f t="shared" si="1"/>
      </c>
      <c r="L66" s="52">
        <v>100000000</v>
      </c>
      <c r="M66" s="14">
        <f t="shared" si="2"/>
        <v>51645.68990894865</v>
      </c>
      <c r="N66" s="52"/>
      <c r="O66" s="14">
        <f t="shared" si="3"/>
      </c>
      <c r="P66" s="24"/>
      <c r="Q66" s="27"/>
    </row>
    <row r="67" spans="1:17" s="4" customFormat="1" ht="12.75">
      <c r="A67" s="11">
        <v>64</v>
      </c>
      <c r="B67" s="20" t="s">
        <v>89</v>
      </c>
      <c r="C67" s="20"/>
      <c r="D67" s="20"/>
      <c r="E67" s="20"/>
      <c r="F67" s="20"/>
      <c r="G67" s="20"/>
      <c r="H67" s="54">
        <v>1000000000</v>
      </c>
      <c r="I67" s="14">
        <f t="shared" si="0"/>
        <v>516456.8990894865</v>
      </c>
      <c r="J67" s="52"/>
      <c r="K67" s="14">
        <f t="shared" si="1"/>
      </c>
      <c r="L67" s="52">
        <v>1000000000</v>
      </c>
      <c r="M67" s="14">
        <f t="shared" si="2"/>
        <v>516456.8990894865</v>
      </c>
      <c r="N67" s="52"/>
      <c r="O67" s="14">
        <f t="shared" si="3"/>
      </c>
      <c r="P67" s="24"/>
      <c r="Q67" s="27"/>
    </row>
    <row r="68" spans="1:17" s="4" customFormat="1" ht="12.75">
      <c r="A68" s="11">
        <v>65</v>
      </c>
      <c r="B68" s="20" t="s">
        <v>90</v>
      </c>
      <c r="C68" s="20"/>
      <c r="D68" s="20"/>
      <c r="E68" s="20"/>
      <c r="F68" s="20"/>
      <c r="G68" s="20"/>
      <c r="H68" s="54">
        <v>50000000</v>
      </c>
      <c r="I68" s="14">
        <f>IF(H68/1936.27=0,"",H68/1936.27)</f>
        <v>25822.844954474323</v>
      </c>
      <c r="J68" s="52"/>
      <c r="K68" s="14">
        <f>IF(J68/1936.27=0,"",J68/1936.27)</f>
      </c>
      <c r="L68" s="52">
        <v>50000000</v>
      </c>
      <c r="M68" s="14">
        <f>IF(L68/1936.27=0,"",L68/1936.27)</f>
        <v>25822.844954474323</v>
      </c>
      <c r="N68" s="52"/>
      <c r="O68" s="14">
        <f>IF(N68/1936.27=0,"",N68/1936.27)</f>
      </c>
      <c r="P68" s="24"/>
      <c r="Q68" s="27"/>
    </row>
    <row r="69" spans="1:17" s="4" customFormat="1" ht="12.75">
      <c r="A69" s="11">
        <v>66</v>
      </c>
      <c r="B69" s="20" t="s">
        <v>91</v>
      </c>
      <c r="C69" s="20"/>
      <c r="D69" s="20"/>
      <c r="E69" s="20"/>
      <c r="F69" s="20"/>
      <c r="G69" s="20"/>
      <c r="H69" s="54">
        <v>300000000</v>
      </c>
      <c r="I69" s="14">
        <f>IF(H69/1936.27=0,"",H69/1936.27)</f>
        <v>154937.06972684595</v>
      </c>
      <c r="J69" s="52"/>
      <c r="K69" s="14">
        <f>IF(J69/1936.27=0,"",J69/1936.27)</f>
      </c>
      <c r="L69" s="52"/>
      <c r="M69" s="14">
        <f>IF(L69/1936.27=0,"",L69/1936.27)</f>
      </c>
      <c r="N69" s="52">
        <v>300000000</v>
      </c>
      <c r="O69" s="14">
        <f>IF(N69/1936.27=0,"",N69/1936.27)</f>
        <v>154937.06972684595</v>
      </c>
      <c r="P69" s="24" t="s">
        <v>92</v>
      </c>
      <c r="Q69" s="27"/>
    </row>
    <row r="70" spans="1:17" s="4" customFormat="1" ht="12.75">
      <c r="A70" s="11">
        <v>67</v>
      </c>
      <c r="B70" s="20" t="s">
        <v>93</v>
      </c>
      <c r="C70" s="20"/>
      <c r="D70" s="20"/>
      <c r="E70" s="20"/>
      <c r="F70" s="20"/>
      <c r="G70" s="20"/>
      <c r="H70" s="54">
        <v>350000000</v>
      </c>
      <c r="I70" s="14">
        <f>IF(H70/1936.27=0,"",H70/1936.27)</f>
        <v>180759.91468132028</v>
      </c>
      <c r="J70" s="52"/>
      <c r="K70" s="14">
        <f>IF(J70/1936.27=0,"",J70/1936.27)</f>
      </c>
      <c r="L70" s="52">
        <v>117000000</v>
      </c>
      <c r="M70" s="14">
        <f>IF(L70/1936.27=0,"",L70/1936.27)</f>
        <v>60425.45719346992</v>
      </c>
      <c r="N70" s="52">
        <v>233000000</v>
      </c>
      <c r="O70" s="14">
        <f>IF(N70/1936.27=0,"",N70/1936.27)</f>
        <v>120334.45748785035</v>
      </c>
      <c r="P70" s="24" t="s">
        <v>94</v>
      </c>
      <c r="Q70" s="27"/>
    </row>
    <row r="71" spans="1:17" s="4" customFormat="1" ht="12.75">
      <c r="A71" s="11">
        <v>68</v>
      </c>
      <c r="B71" s="20" t="s">
        <v>95</v>
      </c>
      <c r="C71" s="20"/>
      <c r="D71" s="20"/>
      <c r="E71" s="20"/>
      <c r="F71" s="20"/>
      <c r="G71" s="20"/>
      <c r="H71" s="54">
        <v>450000000</v>
      </c>
      <c r="I71" s="14">
        <f>IF(H71/1936.27=0,"",H71/1936.27)</f>
        <v>232405.60459026892</v>
      </c>
      <c r="J71" s="52"/>
      <c r="K71" s="14">
        <f>IF(J71/1936.27=0,"",J71/1936.27)</f>
      </c>
      <c r="L71" s="52"/>
      <c r="M71" s="14">
        <f>IF(L71/1936.27=0,"",L71/1936.27)</f>
      </c>
      <c r="N71" s="52">
        <v>450000000</v>
      </c>
      <c r="O71" s="14">
        <f>IF(N71/1936.27=0,"",N71/1936.27)</f>
        <v>232405.60459026892</v>
      </c>
      <c r="P71" s="24" t="s">
        <v>96</v>
      </c>
      <c r="Q71" s="27"/>
    </row>
    <row r="72" spans="1:17" s="29" customFormat="1" ht="13.5" customHeight="1" thickBot="1">
      <c r="A72" s="30"/>
      <c r="B72" s="31"/>
      <c r="C72" s="55"/>
      <c r="D72" s="55"/>
      <c r="E72" s="55"/>
      <c r="F72" s="55"/>
      <c r="G72" s="55"/>
      <c r="H72" s="56"/>
      <c r="I72" s="56"/>
      <c r="J72" s="57"/>
      <c r="K72" s="57"/>
      <c r="L72" s="57"/>
      <c r="M72" s="57"/>
      <c r="N72" s="57"/>
      <c r="O72" s="57"/>
      <c r="P72" s="35"/>
      <c r="Q72" s="27"/>
    </row>
    <row r="73" spans="1:17" s="48" customFormat="1" ht="13.5" customHeight="1" thickBot="1">
      <c r="A73" s="58"/>
      <c r="B73" s="37" t="s">
        <v>126</v>
      </c>
      <c r="C73" s="37"/>
      <c r="D73" s="59"/>
      <c r="E73" s="59"/>
      <c r="F73" s="59"/>
      <c r="G73" s="60"/>
      <c r="H73" s="61">
        <f>SUM(H4:H71)</f>
        <v>41331438394</v>
      </c>
      <c r="I73" s="62">
        <f>SUM(I4:I72)</f>
        <v>21345906.507873375</v>
      </c>
      <c r="J73" s="63">
        <f>SUM(J4:J68)</f>
        <v>4520000000</v>
      </c>
      <c r="K73" s="64">
        <f>SUM(K4:K71)</f>
        <v>2334385.183884479</v>
      </c>
      <c r="L73" s="63">
        <f>SUM(L4:L71)</f>
        <v>18069838394</v>
      </c>
      <c r="M73" s="64">
        <f>SUM(M4:M71)</f>
        <v>9332292.704013387</v>
      </c>
      <c r="N73" s="65">
        <f>SUM(N4:N71)</f>
        <v>18741600000</v>
      </c>
      <c r="O73" s="66">
        <f>SUM(O4:O71)</f>
        <v>9679228.61997552</v>
      </c>
      <c r="P73" s="45"/>
      <c r="Q73" s="46"/>
    </row>
    <row r="75" spans="3:7" ht="15">
      <c r="C75" s="49"/>
      <c r="D75" s="49"/>
      <c r="E75" s="49"/>
      <c r="F75" s="49"/>
      <c r="G75" s="49"/>
    </row>
    <row r="77" spans="3:7" ht="15.75">
      <c r="C77" s="47"/>
      <c r="D77" s="47"/>
      <c r="E77" s="47"/>
      <c r="F77" s="47"/>
      <c r="G77" s="47"/>
    </row>
  </sheetData>
  <mergeCells count="14">
    <mergeCell ref="A1:A3"/>
    <mergeCell ref="B1:B3"/>
    <mergeCell ref="C1:C3"/>
    <mergeCell ref="D1:D3"/>
    <mergeCell ref="P1:P3"/>
    <mergeCell ref="E2:E3"/>
    <mergeCell ref="F2:F3"/>
    <mergeCell ref="G2:G3"/>
    <mergeCell ref="K2:M2"/>
    <mergeCell ref="O2:O3"/>
    <mergeCell ref="E1:G1"/>
    <mergeCell ref="H1:H2"/>
    <mergeCell ref="I1:I2"/>
    <mergeCell ref="K1:O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60.421875" style="0" customWidth="1"/>
    <col min="3" max="3" width="22.7109375" style="0" hidden="1" customWidth="1"/>
    <col min="4" max="4" width="22.7109375" style="0" customWidth="1"/>
    <col min="5" max="5" width="27.140625" style="0" customWidth="1"/>
  </cols>
  <sheetData>
    <row r="1" spans="1:5" s="4" customFormat="1" ht="18.75" customHeight="1">
      <c r="A1" s="108" t="s">
        <v>0</v>
      </c>
      <c r="B1" s="122" t="s">
        <v>1</v>
      </c>
      <c r="C1" s="106" t="s">
        <v>3</v>
      </c>
      <c r="D1" s="106" t="s">
        <v>3</v>
      </c>
      <c r="E1" s="122" t="s">
        <v>5</v>
      </c>
    </row>
    <row r="2" spans="1:5" s="4" customFormat="1" ht="24.75" customHeight="1">
      <c r="A2" s="110"/>
      <c r="B2" s="122"/>
      <c r="C2" s="107"/>
      <c r="D2" s="107"/>
      <c r="E2" s="122"/>
    </row>
    <row r="3" spans="1:5" s="4" customFormat="1" ht="15.75" customHeight="1">
      <c r="A3" s="68">
        <v>1</v>
      </c>
      <c r="B3" s="20" t="s">
        <v>127</v>
      </c>
      <c r="C3" s="69">
        <v>80000000</v>
      </c>
      <c r="D3" s="70">
        <f>C3/1936.27</f>
        <v>41316.55192715892</v>
      </c>
      <c r="E3" s="25"/>
    </row>
    <row r="4" spans="1:5" s="4" customFormat="1" ht="15.75" customHeight="1">
      <c r="A4" s="68">
        <v>2</v>
      </c>
      <c r="B4" s="20" t="s">
        <v>128</v>
      </c>
      <c r="C4" s="69">
        <v>90000000</v>
      </c>
      <c r="D4" s="70">
        <f>C4/1936.27</f>
        <v>46481.120918053784</v>
      </c>
      <c r="E4" s="25"/>
    </row>
    <row r="5" spans="1:5" s="4" customFormat="1" ht="15.75" customHeight="1">
      <c r="A5" s="68">
        <v>3</v>
      </c>
      <c r="B5" s="20" t="s">
        <v>129</v>
      </c>
      <c r="C5" s="69">
        <v>20000000</v>
      </c>
      <c r="D5" s="70">
        <f>C5/1936.27</f>
        <v>10329.13798178973</v>
      </c>
      <c r="E5" s="25"/>
    </row>
    <row r="6" spans="1:5" s="4" customFormat="1" ht="15.75" customHeight="1">
      <c r="A6" s="68">
        <v>4</v>
      </c>
      <c r="B6" s="20" t="s">
        <v>130</v>
      </c>
      <c r="C6" s="69">
        <v>40000000</v>
      </c>
      <c r="D6" s="70">
        <f>C6/1936.27</f>
        <v>20658.27596357946</v>
      </c>
      <c r="E6" s="25"/>
    </row>
    <row r="7" spans="1:5" s="73" customFormat="1" ht="15.75" customHeight="1">
      <c r="A7" s="68">
        <v>5</v>
      </c>
      <c r="B7" s="71" t="s">
        <v>131</v>
      </c>
      <c r="C7" s="72">
        <v>260000000</v>
      </c>
      <c r="D7" s="70">
        <f>C7/1936.27</f>
        <v>134278.7937632665</v>
      </c>
      <c r="E7" s="71"/>
    </row>
    <row r="8" spans="3:4" ht="13.5" thickBot="1">
      <c r="C8" s="74"/>
      <c r="D8" s="74"/>
    </row>
    <row r="9" spans="2:4" ht="15.75" customHeight="1" thickBot="1">
      <c r="B9" s="75" t="s">
        <v>132</v>
      </c>
      <c r="C9" s="76">
        <f>SUM(C3:C7)</f>
        <v>490000000</v>
      </c>
      <c r="D9" s="77">
        <f>SUM(D3:D7)</f>
        <v>253063.8805538484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20" sqref="E20"/>
    </sheetView>
  </sheetViews>
  <sheetFormatPr defaultColWidth="9.140625" defaultRowHeight="12.75"/>
  <cols>
    <col min="1" max="1" width="5.00390625" style="79" customWidth="1"/>
    <col min="2" max="2" width="53.421875" style="4" customWidth="1"/>
    <col min="3" max="3" width="40.8515625" style="4" hidden="1" customWidth="1"/>
    <col min="4" max="4" width="29.421875" style="4" customWidth="1"/>
    <col min="5" max="5" width="37.57421875" style="4" customWidth="1"/>
    <col min="6" max="6" width="13.57421875" style="78" customWidth="1"/>
    <col min="7" max="7" width="30.28125" style="78" customWidth="1"/>
    <col min="9" max="9" width="10.7109375" style="4" customWidth="1"/>
    <col min="10" max="10" width="15.28125" style="4" customWidth="1"/>
    <col min="11" max="11" width="33.7109375" style="0" customWidth="1"/>
    <col min="12" max="16384" width="9.140625" style="4" customWidth="1"/>
  </cols>
  <sheetData>
    <row r="1" ht="12.75">
      <c r="A1" s="4"/>
    </row>
    <row r="3" spans="1:11" ht="18.75" customHeight="1">
      <c r="A3" s="108" t="s">
        <v>0</v>
      </c>
      <c r="B3" s="122" t="s">
        <v>1</v>
      </c>
      <c r="C3" s="106" t="s">
        <v>133</v>
      </c>
      <c r="D3" s="106" t="s">
        <v>133</v>
      </c>
      <c r="E3" s="122" t="s">
        <v>5</v>
      </c>
      <c r="F3" s="4"/>
      <c r="G3" s="4"/>
      <c r="H3" s="4"/>
      <c r="K3" s="4"/>
    </row>
    <row r="4" spans="1:11" ht="24.75" customHeight="1">
      <c r="A4" s="110"/>
      <c r="B4" s="122"/>
      <c r="C4" s="107"/>
      <c r="D4" s="107"/>
      <c r="E4" s="122"/>
      <c r="F4" s="4"/>
      <c r="G4" s="4"/>
      <c r="H4" s="4"/>
      <c r="K4" s="4"/>
    </row>
    <row r="5" spans="1:11" ht="24.75" customHeight="1">
      <c r="A5" s="123" t="s">
        <v>134</v>
      </c>
      <c r="B5" s="123"/>
      <c r="C5" s="80"/>
      <c r="D5" s="80"/>
      <c r="E5" s="81"/>
      <c r="F5" s="4"/>
      <c r="G5" s="4"/>
      <c r="H5" s="4"/>
      <c r="K5" s="4"/>
    </row>
    <row r="6" spans="1:11" ht="12.75">
      <c r="A6" s="11">
        <v>1</v>
      </c>
      <c r="B6" s="20" t="s">
        <v>135</v>
      </c>
      <c r="C6" s="69">
        <v>200000000</v>
      </c>
      <c r="D6" s="82">
        <f>C6/1936.27</f>
        <v>103291.3798178973</v>
      </c>
      <c r="E6" s="25"/>
      <c r="F6" s="4"/>
      <c r="G6" s="4"/>
      <c r="H6" s="4"/>
      <c r="K6" s="4"/>
    </row>
    <row r="7" spans="1:11" ht="12.75">
      <c r="A7" s="11">
        <v>2</v>
      </c>
      <c r="B7" s="20" t="s">
        <v>136</v>
      </c>
      <c r="C7" s="69">
        <v>200000000</v>
      </c>
      <c r="D7" s="82">
        <f aca="true" t="shared" si="0" ref="D7:D26">C7/1936.27</f>
        <v>103291.3798178973</v>
      </c>
      <c r="E7" s="25"/>
      <c r="F7" s="4"/>
      <c r="G7" s="4"/>
      <c r="H7" s="4"/>
      <c r="K7" s="4"/>
    </row>
    <row r="8" spans="1:11" ht="12.75">
      <c r="A8" s="11">
        <v>3</v>
      </c>
      <c r="B8" s="20" t="s">
        <v>137</v>
      </c>
      <c r="C8" s="69">
        <v>80000000</v>
      </c>
      <c r="D8" s="82">
        <f t="shared" si="0"/>
        <v>41316.55192715892</v>
      </c>
      <c r="E8" s="25"/>
      <c r="F8" s="4"/>
      <c r="G8" s="4"/>
      <c r="H8" s="4"/>
      <c r="K8" s="4"/>
    </row>
    <row r="9" spans="1:11" ht="12.75">
      <c r="A9" s="11">
        <v>4</v>
      </c>
      <c r="B9" s="20" t="s">
        <v>138</v>
      </c>
      <c r="C9" s="69">
        <v>130000000</v>
      </c>
      <c r="D9" s="82">
        <f t="shared" si="0"/>
        <v>67139.39688163325</v>
      </c>
      <c r="E9" s="25"/>
      <c r="F9" s="4"/>
      <c r="G9" s="4"/>
      <c r="H9" s="4"/>
      <c r="K9" s="4"/>
    </row>
    <row r="10" spans="1:11" ht="12.75">
      <c r="A10" s="11">
        <v>5</v>
      </c>
      <c r="B10" s="20" t="s">
        <v>139</v>
      </c>
      <c r="C10" s="69">
        <v>100000000</v>
      </c>
      <c r="D10" s="82">
        <f t="shared" si="0"/>
        <v>51645.68990894865</v>
      </c>
      <c r="E10" s="25" t="s">
        <v>140</v>
      </c>
      <c r="F10" s="4"/>
      <c r="G10" s="4"/>
      <c r="H10" s="4"/>
      <c r="K10" s="4"/>
    </row>
    <row r="11" spans="1:11" ht="12.75">
      <c r="A11" s="11">
        <v>6</v>
      </c>
      <c r="B11" s="20" t="s">
        <v>141</v>
      </c>
      <c r="C11" s="69">
        <v>30000000</v>
      </c>
      <c r="D11" s="82">
        <f t="shared" si="0"/>
        <v>15493.706972684595</v>
      </c>
      <c r="E11" s="25"/>
      <c r="F11" s="4"/>
      <c r="G11" s="4"/>
      <c r="H11" s="4"/>
      <c r="K11" s="4"/>
    </row>
    <row r="12" spans="1:11" ht="12.75">
      <c r="A12" s="11">
        <v>7</v>
      </c>
      <c r="B12" s="20" t="s">
        <v>142</v>
      </c>
      <c r="C12" s="69">
        <v>80000000</v>
      </c>
      <c r="D12" s="82">
        <f t="shared" si="0"/>
        <v>41316.55192715892</v>
      </c>
      <c r="E12" s="25"/>
      <c r="F12" s="4"/>
      <c r="G12" s="4"/>
      <c r="H12" s="4"/>
      <c r="K12" s="4"/>
    </row>
    <row r="13" spans="1:11" ht="12.75">
      <c r="A13" s="11">
        <v>8</v>
      </c>
      <c r="B13" s="20" t="s">
        <v>143</v>
      </c>
      <c r="C13" s="69">
        <v>100000000</v>
      </c>
      <c r="D13" s="82">
        <f t="shared" si="0"/>
        <v>51645.68990894865</v>
      </c>
      <c r="E13" s="25"/>
      <c r="F13" s="4"/>
      <c r="G13" s="4"/>
      <c r="H13" s="4"/>
      <c r="K13" s="4"/>
    </row>
    <row r="14" spans="1:11" ht="12.75">
      <c r="A14" s="11">
        <v>9</v>
      </c>
      <c r="B14" s="20" t="s">
        <v>144</v>
      </c>
      <c r="C14" s="69">
        <v>60000000</v>
      </c>
      <c r="D14" s="82">
        <f t="shared" si="0"/>
        <v>30987.41394536919</v>
      </c>
      <c r="E14" s="25"/>
      <c r="F14" s="4"/>
      <c r="G14" s="4"/>
      <c r="H14" s="4"/>
      <c r="K14" s="4"/>
    </row>
    <row r="15" spans="1:11" ht="12.75">
      <c r="A15" s="11">
        <v>10</v>
      </c>
      <c r="B15" s="20" t="s">
        <v>145</v>
      </c>
      <c r="C15" s="69">
        <v>100000000</v>
      </c>
      <c r="D15" s="82">
        <f t="shared" si="0"/>
        <v>51645.68990894865</v>
      </c>
      <c r="E15" s="25"/>
      <c r="F15" s="4"/>
      <c r="G15" s="4"/>
      <c r="H15" s="4"/>
      <c r="K15" s="4"/>
    </row>
    <row r="16" spans="1:11" ht="12.75">
      <c r="A16" s="11">
        <v>11</v>
      </c>
      <c r="B16" s="20" t="s">
        <v>146</v>
      </c>
      <c r="C16" s="69">
        <v>197523885</v>
      </c>
      <c r="D16" s="82">
        <f t="shared" si="0"/>
        <v>102012.57314320834</v>
      </c>
      <c r="E16" s="25" t="s">
        <v>147</v>
      </c>
      <c r="F16" s="4"/>
      <c r="G16" s="4"/>
      <c r="H16" s="4"/>
      <c r="K16" s="4"/>
    </row>
    <row r="17" spans="1:11" ht="12.75">
      <c r="A17" s="11">
        <v>12</v>
      </c>
      <c r="B17" s="20" t="s">
        <v>148</v>
      </c>
      <c r="C17" s="83">
        <v>200000000</v>
      </c>
      <c r="D17" s="82">
        <f t="shared" si="0"/>
        <v>103291.3798178973</v>
      </c>
      <c r="E17" s="25"/>
      <c r="F17" s="4"/>
      <c r="G17" s="4"/>
      <c r="H17" s="4"/>
      <c r="K17" s="4"/>
    </row>
    <row r="18" spans="1:11" ht="12.75">
      <c r="A18" s="30"/>
      <c r="B18" s="31"/>
      <c r="C18" s="84"/>
      <c r="D18" s="85"/>
      <c r="E18" s="29"/>
      <c r="F18" s="4"/>
      <c r="G18" s="4"/>
      <c r="H18" s="4"/>
      <c r="K18" s="4"/>
    </row>
    <row r="19" spans="3:4" ht="13.5" thickBot="1">
      <c r="C19" s="86"/>
      <c r="D19" s="87"/>
    </row>
    <row r="20" spans="2:4" ht="18.75" thickBot="1">
      <c r="B20" s="88" t="s">
        <v>149</v>
      </c>
      <c r="C20" s="89">
        <f>SUM(C6:C17)</f>
        <v>1477523885</v>
      </c>
      <c r="D20" s="90">
        <f t="shared" si="0"/>
        <v>763077.403977751</v>
      </c>
    </row>
    <row r="21" spans="3:4" ht="13.5" thickBot="1">
      <c r="C21" s="86"/>
      <c r="D21" s="87"/>
    </row>
    <row r="22" spans="1:4" ht="18" customHeight="1" thickBot="1">
      <c r="A22" s="123" t="s">
        <v>150</v>
      </c>
      <c r="B22" s="123"/>
      <c r="C22" s="89">
        <v>200000000</v>
      </c>
      <c r="D22" s="90">
        <f t="shared" si="0"/>
        <v>103291.3798178973</v>
      </c>
    </row>
    <row r="23" spans="3:4" ht="12.75">
      <c r="C23" s="86"/>
      <c r="D23" s="87"/>
    </row>
    <row r="24" spans="3:4" ht="12.75">
      <c r="C24" s="91"/>
      <c r="D24" s="92"/>
    </row>
    <row r="25" spans="3:4" ht="13.5" thickBot="1">
      <c r="C25" s="91"/>
      <c r="D25" s="92"/>
    </row>
    <row r="26" spans="2:5" ht="18.75" thickBot="1">
      <c r="B26" s="88" t="s">
        <v>151</v>
      </c>
      <c r="C26" s="89">
        <f>C20+C22</f>
        <v>1677523885</v>
      </c>
      <c r="D26" s="90">
        <f t="shared" si="0"/>
        <v>866368.7837956484</v>
      </c>
      <c r="E26" s="93"/>
    </row>
    <row r="27" spans="2:11" ht="12.75">
      <c r="B27"/>
      <c r="F27"/>
      <c r="G27" s="4"/>
      <c r="H27" s="4"/>
      <c r="K27" s="4"/>
    </row>
    <row r="28" spans="2:11" ht="12.75">
      <c r="B28"/>
      <c r="F28"/>
      <c r="G28" s="4"/>
      <c r="H28" s="4"/>
      <c r="K28" s="4"/>
    </row>
  </sheetData>
  <mergeCells count="7">
    <mergeCell ref="E3:E4"/>
    <mergeCell ref="A5:B5"/>
    <mergeCell ref="A22:B2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Jesi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BRACALFI</dc:creator>
  <cp:keywords/>
  <dc:description/>
  <cp:lastModifiedBy>Rete civica</cp:lastModifiedBy>
  <dcterms:created xsi:type="dcterms:W3CDTF">2002-01-19T12:24:19Z</dcterms:created>
  <dcterms:modified xsi:type="dcterms:W3CDTF">2002-02-28T09:13:38Z</dcterms:modified>
  <cp:category/>
  <cp:version/>
  <cp:contentType/>
  <cp:contentStatus/>
</cp:coreProperties>
</file>