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namedSheetViews/namedSheetView2.xml" ContentType="application/vnd.ms-excel.namedsheetviews+xml"/>
  <Override PartName="/xl/namedSheetViews/namedSheetView3.xml" ContentType="application/vnd.ms-excel.namedsheetviews+xml"/>
  <Override PartName="/xl/namedSheetViews/namedSheetView4.xml" ContentType="application/vnd.ms-excel.namedsheetviews+xml"/>
  <Override PartName="/xl/namedSheetViews/namedSheetView5.xml" ContentType="application/vnd.ms-excel.namedsheetviews+xml"/>
  <Override PartName="/xl/namedSheetViews/namedSheetView6.xml" ContentType="application/vnd.ms-excel.namedsheetviews+xml"/>
  <Override PartName="/xl/namedSheetViews/namedSheetView7.xml" ContentType="application/vnd.ms-excel.namedsheetviews+xml"/>
  <Override PartName="/xl/namedSheetViews/namedSheetView8.xml" ContentType="application/vnd.ms-excel.namedsheetviews+xml"/>
  <Override PartName="/xl/namedSheetViews/namedSheetView9.xml" ContentType="application/vnd.ms-excel.namedsheetviews+xml"/>
  <Override PartName="/xl/namedSheetViews/namedSheetView10.xml" ContentType="application/vnd.ms-excel.namedsheetviews+xml"/>
  <Override PartName="/xl/namedSheetViews/namedSheetView11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comunejesianit.sharepoint.com/sites/Elezioni853/Documenti condivisi/General/Referendum 2025/"/>
    </mc:Choice>
  </mc:AlternateContent>
  <xr:revisionPtr revIDLastSave="0" documentId="8_{B631862A-5907-4E0E-8384-8551337B8AD5}" xr6:coauthVersionLast="47" xr6:coauthVersionMax="47" xr10:uidLastSave="{00000000-0000-0000-0000-000000000000}"/>
  <workbookProtection workbookAlgorithmName="SHA-512" workbookHashValue="rjbU0Ijq0RlJwJuG4t5TVBWnRlOsmPBmkDIupwlCnqVlKFjoZtRaXGQJwIlOeXMPph4pHrx5jV7aad0Dx29edQ==" workbookSaltValue="q8JFglqGRfFr3l5tYMwRGg==" workbookSpinCount="100000" lockStructure="1"/>
  <bookViews>
    <workbookView xWindow="-110" yWindow="-110" windowWidth="38620" windowHeight="21100" tabRatio="716" firstSheet="9" activeTab="10" xr2:uid="{00000000-000D-0000-FFFF-FFFF00000000}"/>
  </bookViews>
  <sheets>
    <sheet name="SEGGI" sheetId="1" r:id="rId1"/>
    <sheet name="AFFLUENZA_REF_1" sheetId="2" r:id="rId2"/>
    <sheet name="AFFLUENZA_REF_2" sheetId="18" r:id="rId3"/>
    <sheet name="AFFLUENZA_REF_3" sheetId="19" r:id="rId4"/>
    <sheet name="AFFLUENZA_REF_4" sheetId="20" r:id="rId5"/>
    <sheet name="AFFLUENZA_REF_5" sheetId="21" r:id="rId6"/>
    <sheet name="SCRUTINIO_REF_1" sheetId="7" r:id="rId7"/>
    <sheet name="SCRUTINIO_REF_2" sheetId="10" r:id="rId8"/>
    <sheet name="SCRUTINIO_REF_3" sheetId="13" r:id="rId9"/>
    <sheet name="SCRUTINIO_REF_4" sheetId="15" r:id="rId10"/>
    <sheet name="SCRUTINIO_REF_5" sheetId="17" r:id="rId11"/>
  </sheets>
  <definedNames>
    <definedName name="_xlnm._FilterDatabase" localSheetId="0" hidden="1">SEGGI!$A$1:$A$1053</definedName>
    <definedName name="_xlnm._FilterDatabase" localSheetId="4" hidden="1">AFFLUENZA_REF_4!$A$1:$A$1053</definedName>
    <definedName name="_xlnm._FilterDatabase" localSheetId="3" hidden="1">AFFLUENZA_REF_3!$A$1:$A$1053</definedName>
    <definedName name="_xlnm._FilterDatabase" localSheetId="2" hidden="1">AFFLUENZA_REF_2!$A$1:$A$1053</definedName>
    <definedName name="_xlnm._FilterDatabase" localSheetId="7" hidden="1">SCRUTINIO_REF_2!$A$1:$A$55</definedName>
    <definedName name="_xlnm._FilterDatabase" localSheetId="9" hidden="1">SCRUTINIO_REF_4!$A$1:$A$55</definedName>
    <definedName name="_xlnm._FilterDatabase" localSheetId="10" hidden="1">SCRUTINIO_REF_5!$A$1:$A$55</definedName>
    <definedName name="_xlnm._FilterDatabase" localSheetId="5" hidden="1">AFFLUENZA_REF_5!$A$1:$A$1053</definedName>
    <definedName name="_xlnm._FilterDatabase" localSheetId="1" hidden="1">AFFLUENZA_REF_1!$A$1:$A$1053</definedName>
    <definedName name="_xlnm._FilterDatabase" localSheetId="8" hidden="1">SCRUTINIO_REF_3!$A$1:$A$55</definedName>
    <definedName name="_xlnm._FilterDatabase" localSheetId="6" hidden="1">SCRUTINIO_REF_1!$A$1:$A$55</definedName>
    <definedName name="_xlnm.Print_Area" localSheetId="1">AFFLUENZA_REF_1!$B$1:$K$51</definedName>
    <definedName name="_xlnm.Print_Area" localSheetId="2">AFFLUENZA_REF_2!$B$1:$K$51</definedName>
    <definedName name="_xlnm.Print_Area" localSheetId="3">AFFLUENZA_REF_3!$B$1:$K$51</definedName>
    <definedName name="_xlnm.Print_Area" localSheetId="4">AFFLUENZA_REF_4!$B$1:$K$51</definedName>
    <definedName name="_xlnm.Print_Area" localSheetId="5">AFFLUENZA_REF_5!$B$1:$K$51</definedName>
    <definedName name="_xlnm.Print_Area" localSheetId="6">SCRUTINIO_REF_1!$B$2:$O$53</definedName>
    <definedName name="_xlnm.Print_Area" localSheetId="7">SCRUTINIO_REF_2!$B$2:$O$53</definedName>
    <definedName name="_xlnm.Print_Area" localSheetId="8">SCRUTINIO_REF_3!$B$2:$O$53</definedName>
    <definedName name="_xlnm.Print_Area" localSheetId="9">SCRUTINIO_REF_4!$B$2:$O$53</definedName>
    <definedName name="_xlnm.Print_Area" localSheetId="10">SCRUTINIO_REF_5!$B$2:$O$53</definedName>
    <definedName name="_xlnm.Print_Area" localSheetId="0">SEGGI!$B$1:$I$51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55" i="17" l="1"/>
  <c r="I55" i="17"/>
  <c r="J55" i="15"/>
  <c r="I55" i="15"/>
  <c r="J55" i="13"/>
  <c r="I55" i="13"/>
  <c r="J55" i="7"/>
  <c r="I55" i="7"/>
  <c r="J55" i="10"/>
  <c r="I55" i="10"/>
  <c r="G51" i="17"/>
  <c r="F51" i="17"/>
  <c r="G50" i="17"/>
  <c r="F50" i="17"/>
  <c r="G49" i="17"/>
  <c r="F49" i="17"/>
  <c r="G48" i="17"/>
  <c r="F48" i="17"/>
  <c r="G47" i="17"/>
  <c r="F47" i="17"/>
  <c r="G46" i="17"/>
  <c r="F46" i="17"/>
  <c r="G45" i="17"/>
  <c r="F45" i="17"/>
  <c r="G44" i="17"/>
  <c r="F44" i="17"/>
  <c r="G43" i="17"/>
  <c r="F43" i="17"/>
  <c r="G42" i="17"/>
  <c r="F42" i="17"/>
  <c r="G41" i="17"/>
  <c r="F41" i="17"/>
  <c r="G40" i="17"/>
  <c r="F40" i="17"/>
  <c r="G39" i="17"/>
  <c r="F39" i="17"/>
  <c r="G38" i="17"/>
  <c r="F38" i="17"/>
  <c r="G37" i="17"/>
  <c r="F37" i="17"/>
  <c r="G36" i="17"/>
  <c r="F36" i="17"/>
  <c r="G35" i="17"/>
  <c r="F35" i="17"/>
  <c r="G34" i="17"/>
  <c r="F34" i="17"/>
  <c r="G33" i="17"/>
  <c r="F33" i="17"/>
  <c r="G32" i="17"/>
  <c r="F32" i="17"/>
  <c r="G31" i="17"/>
  <c r="F31" i="17"/>
  <c r="G30" i="17"/>
  <c r="F30" i="17"/>
  <c r="G29" i="17"/>
  <c r="F29" i="17"/>
  <c r="G28" i="17"/>
  <c r="F28" i="17"/>
  <c r="G27" i="17"/>
  <c r="F27" i="17"/>
  <c r="G26" i="17"/>
  <c r="F26" i="17"/>
  <c r="G25" i="17"/>
  <c r="F25" i="17"/>
  <c r="G24" i="17"/>
  <c r="F24" i="17"/>
  <c r="G23" i="17"/>
  <c r="F23" i="17"/>
  <c r="G22" i="17"/>
  <c r="F22" i="17"/>
  <c r="G21" i="17"/>
  <c r="F21" i="17"/>
  <c r="G20" i="17"/>
  <c r="F20" i="17"/>
  <c r="G19" i="17"/>
  <c r="F19" i="17"/>
  <c r="G18" i="17"/>
  <c r="F18" i="17"/>
  <c r="G17" i="17"/>
  <c r="F17" i="17"/>
  <c r="G16" i="17"/>
  <c r="F16" i="17"/>
  <c r="G15" i="17"/>
  <c r="F15" i="17"/>
  <c r="G14" i="17"/>
  <c r="F14" i="17"/>
  <c r="G13" i="17"/>
  <c r="F13" i="17"/>
  <c r="G12" i="17"/>
  <c r="F12" i="17"/>
  <c r="G51" i="15"/>
  <c r="F51" i="15"/>
  <c r="G50" i="15"/>
  <c r="F50" i="15"/>
  <c r="G49" i="15"/>
  <c r="F49" i="15"/>
  <c r="G48" i="15"/>
  <c r="F48" i="15"/>
  <c r="G47" i="15"/>
  <c r="F47" i="15"/>
  <c r="G46" i="15"/>
  <c r="F46" i="15"/>
  <c r="G45" i="15"/>
  <c r="F45" i="15"/>
  <c r="G44" i="15"/>
  <c r="F44" i="15"/>
  <c r="G43" i="15"/>
  <c r="F43" i="15"/>
  <c r="G42" i="15"/>
  <c r="F42" i="15"/>
  <c r="G41" i="15"/>
  <c r="F41" i="15"/>
  <c r="G40" i="15"/>
  <c r="F40" i="15"/>
  <c r="G39" i="15"/>
  <c r="F39" i="15"/>
  <c r="G38" i="15"/>
  <c r="F38" i="15"/>
  <c r="G37" i="15"/>
  <c r="F37" i="15"/>
  <c r="G36" i="15"/>
  <c r="F36" i="15"/>
  <c r="G35" i="15"/>
  <c r="F35" i="15"/>
  <c r="G34" i="15"/>
  <c r="F34" i="15"/>
  <c r="G33" i="15"/>
  <c r="F33" i="15"/>
  <c r="G32" i="15"/>
  <c r="F32" i="15"/>
  <c r="G31" i="15"/>
  <c r="F31" i="15"/>
  <c r="G30" i="15"/>
  <c r="F30" i="15"/>
  <c r="G29" i="15"/>
  <c r="F29" i="15"/>
  <c r="G28" i="15"/>
  <c r="F28" i="15"/>
  <c r="G27" i="15"/>
  <c r="F27" i="15"/>
  <c r="G26" i="15"/>
  <c r="F26" i="15"/>
  <c r="G25" i="15"/>
  <c r="F25" i="15"/>
  <c r="G24" i="15"/>
  <c r="F24" i="15"/>
  <c r="G23" i="15"/>
  <c r="F23" i="15"/>
  <c r="G22" i="15"/>
  <c r="F22" i="15"/>
  <c r="G21" i="15"/>
  <c r="F21" i="15"/>
  <c r="G20" i="15"/>
  <c r="F20" i="15"/>
  <c r="G19" i="15"/>
  <c r="F19" i="15"/>
  <c r="G18" i="15"/>
  <c r="F18" i="15"/>
  <c r="G17" i="15"/>
  <c r="F17" i="15"/>
  <c r="G16" i="15"/>
  <c r="F16" i="15"/>
  <c r="G15" i="15"/>
  <c r="F15" i="15"/>
  <c r="G14" i="15"/>
  <c r="F14" i="15"/>
  <c r="G13" i="15"/>
  <c r="F13" i="15"/>
  <c r="G12" i="15"/>
  <c r="F12" i="15"/>
  <c r="G51" i="13"/>
  <c r="F51" i="13"/>
  <c r="G50" i="13"/>
  <c r="F50" i="13"/>
  <c r="G49" i="13"/>
  <c r="F49" i="13"/>
  <c r="G48" i="13"/>
  <c r="F48" i="13"/>
  <c r="G47" i="13"/>
  <c r="F47" i="13"/>
  <c r="G46" i="13"/>
  <c r="F46" i="13"/>
  <c r="G45" i="13"/>
  <c r="F45" i="13"/>
  <c r="G44" i="13"/>
  <c r="F44" i="13"/>
  <c r="G43" i="13"/>
  <c r="F43" i="13"/>
  <c r="G42" i="13"/>
  <c r="F42" i="13"/>
  <c r="G41" i="13"/>
  <c r="F41" i="13"/>
  <c r="G40" i="13"/>
  <c r="F40" i="13"/>
  <c r="G39" i="13"/>
  <c r="F39" i="13"/>
  <c r="G38" i="13"/>
  <c r="F38" i="13"/>
  <c r="G37" i="13"/>
  <c r="F37" i="13"/>
  <c r="G36" i="13"/>
  <c r="F36" i="13"/>
  <c r="G35" i="13"/>
  <c r="F35" i="13"/>
  <c r="G34" i="13"/>
  <c r="F34" i="13"/>
  <c r="G33" i="13"/>
  <c r="F33" i="13"/>
  <c r="G32" i="13"/>
  <c r="F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G25" i="13"/>
  <c r="F25" i="13"/>
  <c r="G24" i="13"/>
  <c r="F24" i="13"/>
  <c r="G23" i="13"/>
  <c r="F23" i="13"/>
  <c r="G22" i="13"/>
  <c r="F22" i="13"/>
  <c r="G21" i="13"/>
  <c r="F21" i="13"/>
  <c r="G20" i="13"/>
  <c r="F20" i="13"/>
  <c r="G19" i="13"/>
  <c r="F19" i="13"/>
  <c r="G18" i="13"/>
  <c r="F18" i="13"/>
  <c r="G17" i="13"/>
  <c r="F17" i="13"/>
  <c r="G16" i="13"/>
  <c r="F16" i="13"/>
  <c r="G15" i="13"/>
  <c r="F15" i="13"/>
  <c r="G14" i="13"/>
  <c r="F14" i="13"/>
  <c r="G13" i="13"/>
  <c r="F13" i="13"/>
  <c r="G12" i="13"/>
  <c r="F12" i="13"/>
  <c r="G51" i="10"/>
  <c r="F51" i="10"/>
  <c r="G50" i="10"/>
  <c r="F50" i="10"/>
  <c r="G49" i="10"/>
  <c r="F49" i="10"/>
  <c r="G48" i="10"/>
  <c r="F48" i="10"/>
  <c r="G47" i="10"/>
  <c r="F47" i="10"/>
  <c r="G46" i="10"/>
  <c r="F46" i="10"/>
  <c r="G45" i="10"/>
  <c r="F4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G25" i="10"/>
  <c r="F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J51" i="21"/>
  <c r="I51" i="21"/>
  <c r="H51" i="21"/>
  <c r="G51" i="21"/>
  <c r="F51" i="21"/>
  <c r="K50" i="21"/>
  <c r="H51" i="17" s="1"/>
  <c r="E50" i="21"/>
  <c r="L50" i="21" s="1"/>
  <c r="D50" i="21"/>
  <c r="C50" i="21"/>
  <c r="B50" i="21"/>
  <c r="A50" i="21"/>
  <c r="K49" i="21"/>
  <c r="H50" i="17" s="1"/>
  <c r="E49" i="21"/>
  <c r="D49" i="21"/>
  <c r="C49" i="21"/>
  <c r="B49" i="21"/>
  <c r="A49" i="21"/>
  <c r="K48" i="21"/>
  <c r="E48" i="21"/>
  <c r="D48" i="21"/>
  <c r="C48" i="21"/>
  <c r="B48" i="21"/>
  <c r="A48" i="21"/>
  <c r="K47" i="21"/>
  <c r="H48" i="17" s="1"/>
  <c r="E47" i="21"/>
  <c r="L47" i="21" s="1"/>
  <c r="D47" i="21"/>
  <c r="C47" i="21"/>
  <c r="B47" i="21"/>
  <c r="A47" i="21"/>
  <c r="K46" i="21"/>
  <c r="H47" i="17" s="1"/>
  <c r="E46" i="21"/>
  <c r="L46" i="21" s="1"/>
  <c r="D46" i="21"/>
  <c r="C46" i="21"/>
  <c r="B46" i="21"/>
  <c r="A46" i="21"/>
  <c r="K45" i="21"/>
  <c r="H46" i="17" s="1"/>
  <c r="E45" i="21"/>
  <c r="L45" i="21" s="1"/>
  <c r="D45" i="21"/>
  <c r="C45" i="21"/>
  <c r="B45" i="21"/>
  <c r="A45" i="21"/>
  <c r="K44" i="21"/>
  <c r="E44" i="21"/>
  <c r="D44" i="21"/>
  <c r="C44" i="21"/>
  <c r="B44" i="21"/>
  <c r="A44" i="21"/>
  <c r="K43" i="21"/>
  <c r="E43" i="21"/>
  <c r="D43" i="21"/>
  <c r="C43" i="21"/>
  <c r="B43" i="21"/>
  <c r="A43" i="21"/>
  <c r="K42" i="21"/>
  <c r="H43" i="17" s="1"/>
  <c r="E42" i="21"/>
  <c r="L42" i="21" s="1"/>
  <c r="D42" i="21"/>
  <c r="C42" i="21"/>
  <c r="B42" i="21"/>
  <c r="A42" i="21"/>
  <c r="K41" i="21"/>
  <c r="H42" i="17" s="1"/>
  <c r="E41" i="21"/>
  <c r="L41" i="21" s="1"/>
  <c r="D41" i="21"/>
  <c r="C41" i="21"/>
  <c r="B41" i="21"/>
  <c r="A41" i="21"/>
  <c r="K40" i="21"/>
  <c r="H41" i="17" s="1"/>
  <c r="E40" i="21"/>
  <c r="D40" i="21"/>
  <c r="C40" i="21"/>
  <c r="B40" i="21"/>
  <c r="A40" i="21"/>
  <c r="K39" i="21"/>
  <c r="H40" i="17" s="1"/>
  <c r="E39" i="21"/>
  <c r="L39" i="21" s="1"/>
  <c r="D39" i="21"/>
  <c r="C39" i="21"/>
  <c r="B39" i="21"/>
  <c r="A39" i="21"/>
  <c r="K38" i="21"/>
  <c r="H39" i="17" s="1"/>
  <c r="E38" i="21"/>
  <c r="L38" i="21" s="1"/>
  <c r="D38" i="21"/>
  <c r="C38" i="21"/>
  <c r="B38" i="21"/>
  <c r="A38" i="21"/>
  <c r="K37" i="21"/>
  <c r="E37" i="21"/>
  <c r="D37" i="21"/>
  <c r="C37" i="21"/>
  <c r="B37" i="21"/>
  <c r="A37" i="21"/>
  <c r="K36" i="21"/>
  <c r="E36" i="21"/>
  <c r="D36" i="21"/>
  <c r="C36" i="21"/>
  <c r="B36" i="21"/>
  <c r="A36" i="21"/>
  <c r="K35" i="21"/>
  <c r="H36" i="17" s="1"/>
  <c r="E35" i="21"/>
  <c r="L35" i="21" s="1"/>
  <c r="D35" i="21"/>
  <c r="C35" i="21"/>
  <c r="B35" i="21"/>
  <c r="A35" i="21"/>
  <c r="K34" i="21"/>
  <c r="H35" i="17" s="1"/>
  <c r="E34" i="21"/>
  <c r="L34" i="21" s="1"/>
  <c r="D34" i="21"/>
  <c r="C34" i="21"/>
  <c r="B34" i="21"/>
  <c r="A34" i="21"/>
  <c r="K33" i="21"/>
  <c r="H34" i="17" s="1"/>
  <c r="E33" i="21"/>
  <c r="L33" i="21" s="1"/>
  <c r="D33" i="21"/>
  <c r="C33" i="21"/>
  <c r="B33" i="21"/>
  <c r="A33" i="21"/>
  <c r="K32" i="21"/>
  <c r="E32" i="21"/>
  <c r="D32" i="21"/>
  <c r="C32" i="21"/>
  <c r="B32" i="21"/>
  <c r="A32" i="21"/>
  <c r="K31" i="21"/>
  <c r="E31" i="21"/>
  <c r="D31" i="21"/>
  <c r="C31" i="21"/>
  <c r="B31" i="21"/>
  <c r="A31" i="21"/>
  <c r="K30" i="21"/>
  <c r="H31" i="17" s="1"/>
  <c r="E30" i="21"/>
  <c r="L30" i="21" s="1"/>
  <c r="D30" i="21"/>
  <c r="C30" i="21"/>
  <c r="B30" i="21"/>
  <c r="A30" i="21"/>
  <c r="K29" i="21"/>
  <c r="H30" i="17" s="1"/>
  <c r="E29" i="21"/>
  <c r="L29" i="21" s="1"/>
  <c r="D29" i="21"/>
  <c r="C29" i="21"/>
  <c r="B29" i="21"/>
  <c r="A29" i="21"/>
  <c r="K28" i="21"/>
  <c r="H29" i="17" s="1"/>
  <c r="E28" i="21"/>
  <c r="L28" i="21" s="1"/>
  <c r="D28" i="21"/>
  <c r="C28" i="21"/>
  <c r="B28" i="21"/>
  <c r="A28" i="21"/>
  <c r="K27" i="21"/>
  <c r="H28" i="17" s="1"/>
  <c r="E27" i="21"/>
  <c r="L27" i="21" s="1"/>
  <c r="D27" i="21"/>
  <c r="C27" i="21"/>
  <c r="B27" i="21"/>
  <c r="A27" i="21"/>
  <c r="K26" i="21"/>
  <c r="H27" i="17" s="1"/>
  <c r="E26" i="21"/>
  <c r="L26" i="21" s="1"/>
  <c r="D26" i="21"/>
  <c r="C26" i="21"/>
  <c r="B26" i="21"/>
  <c r="A26" i="21"/>
  <c r="K25" i="21"/>
  <c r="H26" i="17" s="1"/>
  <c r="E25" i="21"/>
  <c r="D25" i="21"/>
  <c r="C25" i="21"/>
  <c r="B25" i="21"/>
  <c r="A25" i="21"/>
  <c r="K24" i="21"/>
  <c r="E24" i="21"/>
  <c r="D24" i="21"/>
  <c r="C24" i="21"/>
  <c r="B24" i="21"/>
  <c r="A24" i="21"/>
  <c r="K23" i="21"/>
  <c r="H24" i="17" s="1"/>
  <c r="E23" i="21"/>
  <c r="L23" i="21" s="1"/>
  <c r="D23" i="21"/>
  <c r="C23" i="21"/>
  <c r="B23" i="21"/>
  <c r="A23" i="21"/>
  <c r="K22" i="21"/>
  <c r="H23" i="17" s="1"/>
  <c r="E22" i="21"/>
  <c r="L22" i="21" s="1"/>
  <c r="D22" i="21"/>
  <c r="C22" i="21"/>
  <c r="B22" i="21"/>
  <c r="A22" i="21"/>
  <c r="K21" i="21"/>
  <c r="H22" i="17" s="1"/>
  <c r="E21" i="21"/>
  <c r="L21" i="21" s="1"/>
  <c r="D21" i="21"/>
  <c r="C21" i="21"/>
  <c r="B21" i="21"/>
  <c r="A21" i="21"/>
  <c r="K20" i="21"/>
  <c r="E20" i="21"/>
  <c r="D20" i="21"/>
  <c r="C20" i="21"/>
  <c r="B20" i="21"/>
  <c r="A20" i="21"/>
  <c r="K19" i="21"/>
  <c r="E19" i="21"/>
  <c r="D19" i="21"/>
  <c r="C19" i="21"/>
  <c r="B19" i="21"/>
  <c r="A19" i="21"/>
  <c r="K18" i="21"/>
  <c r="H19" i="17" s="1"/>
  <c r="E18" i="21"/>
  <c r="L18" i="21" s="1"/>
  <c r="D18" i="21"/>
  <c r="C18" i="21"/>
  <c r="B18" i="21"/>
  <c r="A18" i="21"/>
  <c r="K17" i="21"/>
  <c r="H18" i="17" s="1"/>
  <c r="E17" i="21"/>
  <c r="L17" i="21" s="1"/>
  <c r="D17" i="21"/>
  <c r="C17" i="21"/>
  <c r="B17" i="21"/>
  <c r="A17" i="21"/>
  <c r="K16" i="21"/>
  <c r="H17" i="17" s="1"/>
  <c r="E16" i="21"/>
  <c r="L16" i="21" s="1"/>
  <c r="D16" i="21"/>
  <c r="C16" i="21"/>
  <c r="B16" i="21"/>
  <c r="A16" i="21"/>
  <c r="K15" i="21"/>
  <c r="H16" i="17" s="1"/>
  <c r="E15" i="21"/>
  <c r="L15" i="21" s="1"/>
  <c r="D15" i="21"/>
  <c r="C15" i="21"/>
  <c r="B15" i="21"/>
  <c r="A15" i="21"/>
  <c r="K14" i="21"/>
  <c r="H15" i="17" s="1"/>
  <c r="E14" i="21"/>
  <c r="L14" i="21" s="1"/>
  <c r="D14" i="21"/>
  <c r="C14" i="21"/>
  <c r="B14" i="21"/>
  <c r="A14" i="21"/>
  <c r="K13" i="21"/>
  <c r="E13" i="21"/>
  <c r="D13" i="21"/>
  <c r="C13" i="21"/>
  <c r="B13" i="21"/>
  <c r="A13" i="21"/>
  <c r="K12" i="21"/>
  <c r="E12" i="21"/>
  <c r="D12" i="21"/>
  <c r="C12" i="21"/>
  <c r="B12" i="21"/>
  <c r="A12" i="21"/>
  <c r="K11" i="21"/>
  <c r="H12" i="17" s="1"/>
  <c r="E11" i="21"/>
  <c r="E51" i="21" s="1"/>
  <c r="D11" i="21"/>
  <c r="D51" i="21" s="1"/>
  <c r="C11" i="21"/>
  <c r="C51" i="21" s="1"/>
  <c r="B11" i="21"/>
  <c r="A11" i="21"/>
  <c r="A4" i="21"/>
  <c r="F2" i="21"/>
  <c r="J51" i="20"/>
  <c r="I51" i="20"/>
  <c r="H51" i="20"/>
  <c r="G51" i="20"/>
  <c r="F51" i="20"/>
  <c r="D51" i="20"/>
  <c r="K50" i="20"/>
  <c r="H51" i="15" s="1"/>
  <c r="E50" i="20"/>
  <c r="L50" i="20" s="1"/>
  <c r="D50" i="20"/>
  <c r="C50" i="20"/>
  <c r="B50" i="20"/>
  <c r="A50" i="20"/>
  <c r="K49" i="20"/>
  <c r="H50" i="15" s="1"/>
  <c r="E49" i="20"/>
  <c r="D49" i="20"/>
  <c r="C49" i="20"/>
  <c r="B49" i="20"/>
  <c r="A49" i="20"/>
  <c r="K48" i="20"/>
  <c r="H49" i="15" s="1"/>
  <c r="E48" i="20"/>
  <c r="L48" i="20" s="1"/>
  <c r="D48" i="20"/>
  <c r="C48" i="20"/>
  <c r="B48" i="20"/>
  <c r="A48" i="20"/>
  <c r="K47" i="20"/>
  <c r="E47" i="20"/>
  <c r="D47" i="20"/>
  <c r="C47" i="20"/>
  <c r="B47" i="20"/>
  <c r="A47" i="20"/>
  <c r="K46" i="20"/>
  <c r="H47" i="15" s="1"/>
  <c r="E46" i="20"/>
  <c r="L46" i="20" s="1"/>
  <c r="D46" i="20"/>
  <c r="C46" i="20"/>
  <c r="B46" i="20"/>
  <c r="A46" i="20"/>
  <c r="K45" i="20"/>
  <c r="H46" i="15" s="1"/>
  <c r="E45" i="20"/>
  <c r="L45" i="20" s="1"/>
  <c r="D45" i="20"/>
  <c r="C45" i="20"/>
  <c r="B45" i="20"/>
  <c r="A45" i="20"/>
  <c r="K44" i="20"/>
  <c r="E44" i="20"/>
  <c r="D44" i="20"/>
  <c r="C44" i="20"/>
  <c r="B44" i="20"/>
  <c r="A44" i="20"/>
  <c r="K43" i="20"/>
  <c r="H44" i="15" s="1"/>
  <c r="E43" i="20"/>
  <c r="L43" i="20" s="1"/>
  <c r="D43" i="20"/>
  <c r="C43" i="20"/>
  <c r="B43" i="20"/>
  <c r="A43" i="20"/>
  <c r="K42" i="20"/>
  <c r="H43" i="15" s="1"/>
  <c r="E42" i="20"/>
  <c r="D42" i="20"/>
  <c r="C42" i="20"/>
  <c r="B42" i="20"/>
  <c r="A42" i="20"/>
  <c r="K41" i="20"/>
  <c r="H42" i="15" s="1"/>
  <c r="E41" i="20"/>
  <c r="L41" i="20" s="1"/>
  <c r="D41" i="20"/>
  <c r="C41" i="20"/>
  <c r="B41" i="20"/>
  <c r="A41" i="20"/>
  <c r="K40" i="20"/>
  <c r="L40" i="20" s="1"/>
  <c r="E40" i="20"/>
  <c r="D40" i="20"/>
  <c r="C40" i="20"/>
  <c r="B40" i="20"/>
  <c r="A40" i="20"/>
  <c r="K39" i="20"/>
  <c r="H40" i="15" s="1"/>
  <c r="E39" i="20"/>
  <c r="L39" i="20" s="1"/>
  <c r="D39" i="20"/>
  <c r="C39" i="20"/>
  <c r="B39" i="20"/>
  <c r="A39" i="20"/>
  <c r="K38" i="20"/>
  <c r="H39" i="15" s="1"/>
  <c r="E38" i="20"/>
  <c r="L38" i="20" s="1"/>
  <c r="D38" i="20"/>
  <c r="C38" i="20"/>
  <c r="B38" i="20"/>
  <c r="A38" i="20"/>
  <c r="K37" i="20"/>
  <c r="H38" i="15" s="1"/>
  <c r="E37" i="20"/>
  <c r="L37" i="20" s="1"/>
  <c r="D37" i="20"/>
  <c r="C37" i="20"/>
  <c r="B37" i="20"/>
  <c r="A37" i="20"/>
  <c r="K36" i="20"/>
  <c r="H37" i="15" s="1"/>
  <c r="E36" i="20"/>
  <c r="L36" i="20" s="1"/>
  <c r="D36" i="20"/>
  <c r="C36" i="20"/>
  <c r="B36" i="20"/>
  <c r="A36" i="20"/>
  <c r="K35" i="20"/>
  <c r="E35" i="20"/>
  <c r="D35" i="20"/>
  <c r="C35" i="20"/>
  <c r="B35" i="20"/>
  <c r="A35" i="20"/>
  <c r="K34" i="20"/>
  <c r="H35" i="15" s="1"/>
  <c r="E34" i="20"/>
  <c r="L34" i="20" s="1"/>
  <c r="D34" i="20"/>
  <c r="C34" i="20"/>
  <c r="B34" i="20"/>
  <c r="A34" i="20"/>
  <c r="K33" i="20"/>
  <c r="H34" i="15" s="1"/>
  <c r="E33" i="20"/>
  <c r="D33" i="20"/>
  <c r="C33" i="20"/>
  <c r="B33" i="20"/>
  <c r="A33" i="20"/>
  <c r="K32" i="20"/>
  <c r="E32" i="20"/>
  <c r="D32" i="20"/>
  <c r="C32" i="20"/>
  <c r="B32" i="20"/>
  <c r="A32" i="20"/>
  <c r="K31" i="20"/>
  <c r="H32" i="15" s="1"/>
  <c r="E31" i="20"/>
  <c r="L31" i="20" s="1"/>
  <c r="D31" i="20"/>
  <c r="C31" i="20"/>
  <c r="B31" i="20"/>
  <c r="A31" i="20"/>
  <c r="K30" i="20"/>
  <c r="H31" i="15" s="1"/>
  <c r="E30" i="20"/>
  <c r="L30" i="20" s="1"/>
  <c r="D30" i="20"/>
  <c r="C30" i="20"/>
  <c r="B30" i="20"/>
  <c r="A30" i="20"/>
  <c r="K29" i="20"/>
  <c r="H30" i="15" s="1"/>
  <c r="E29" i="20"/>
  <c r="L29" i="20" s="1"/>
  <c r="D29" i="20"/>
  <c r="C29" i="20"/>
  <c r="B29" i="20"/>
  <c r="A29" i="20"/>
  <c r="K28" i="20"/>
  <c r="E28" i="20"/>
  <c r="D28" i="20"/>
  <c r="C28" i="20"/>
  <c r="B28" i="20"/>
  <c r="A28" i="20"/>
  <c r="K27" i="20"/>
  <c r="H28" i="15" s="1"/>
  <c r="E27" i="20"/>
  <c r="L27" i="20" s="1"/>
  <c r="D27" i="20"/>
  <c r="C27" i="20"/>
  <c r="B27" i="20"/>
  <c r="A27" i="20"/>
  <c r="K26" i="20"/>
  <c r="H27" i="15" s="1"/>
  <c r="E26" i="20"/>
  <c r="L26" i="20" s="1"/>
  <c r="D26" i="20"/>
  <c r="C26" i="20"/>
  <c r="B26" i="20"/>
  <c r="A26" i="20"/>
  <c r="K25" i="20"/>
  <c r="H26" i="15" s="1"/>
  <c r="E25" i="20"/>
  <c r="D25" i="20"/>
  <c r="C25" i="20"/>
  <c r="B25" i="20"/>
  <c r="A25" i="20"/>
  <c r="K24" i="20"/>
  <c r="H25" i="15" s="1"/>
  <c r="E24" i="20"/>
  <c r="L24" i="20" s="1"/>
  <c r="D24" i="20"/>
  <c r="C24" i="20"/>
  <c r="B24" i="20"/>
  <c r="A24" i="20"/>
  <c r="K23" i="20"/>
  <c r="L23" i="20" s="1"/>
  <c r="E23" i="20"/>
  <c r="D23" i="20"/>
  <c r="C23" i="20"/>
  <c r="B23" i="20"/>
  <c r="A23" i="20"/>
  <c r="K22" i="20"/>
  <c r="H23" i="15" s="1"/>
  <c r="E22" i="20"/>
  <c r="L22" i="20" s="1"/>
  <c r="D22" i="20"/>
  <c r="C22" i="20"/>
  <c r="B22" i="20"/>
  <c r="A22" i="20"/>
  <c r="K21" i="20"/>
  <c r="H22" i="15" s="1"/>
  <c r="E21" i="20"/>
  <c r="L21" i="20" s="1"/>
  <c r="D21" i="20"/>
  <c r="C21" i="20"/>
  <c r="B21" i="20"/>
  <c r="A21" i="20"/>
  <c r="K20" i="20"/>
  <c r="E20" i="20"/>
  <c r="D20" i="20"/>
  <c r="C20" i="20"/>
  <c r="B20" i="20"/>
  <c r="A20" i="20"/>
  <c r="K19" i="20"/>
  <c r="H20" i="15" s="1"/>
  <c r="E19" i="20"/>
  <c r="L19" i="20" s="1"/>
  <c r="D19" i="20"/>
  <c r="C19" i="20"/>
  <c r="B19" i="20"/>
  <c r="A19" i="20"/>
  <c r="K18" i="20"/>
  <c r="H19" i="15" s="1"/>
  <c r="E18" i="20"/>
  <c r="L18" i="20" s="1"/>
  <c r="D18" i="20"/>
  <c r="C18" i="20"/>
  <c r="B18" i="20"/>
  <c r="A18" i="20"/>
  <c r="K17" i="20"/>
  <c r="H18" i="15" s="1"/>
  <c r="E17" i="20"/>
  <c r="D17" i="20"/>
  <c r="C17" i="20"/>
  <c r="B17" i="20"/>
  <c r="A17" i="20"/>
  <c r="K16" i="20"/>
  <c r="E16" i="20"/>
  <c r="D16" i="20"/>
  <c r="C16" i="20"/>
  <c r="B16" i="20"/>
  <c r="A16" i="20"/>
  <c r="K15" i="20"/>
  <c r="H16" i="15" s="1"/>
  <c r="E15" i="20"/>
  <c r="L15" i="20" s="1"/>
  <c r="D15" i="20"/>
  <c r="C15" i="20"/>
  <c r="B15" i="20"/>
  <c r="A15" i="20"/>
  <c r="K14" i="20"/>
  <c r="H15" i="15" s="1"/>
  <c r="E14" i="20"/>
  <c r="L14" i="20" s="1"/>
  <c r="D14" i="20"/>
  <c r="C14" i="20"/>
  <c r="B14" i="20"/>
  <c r="A14" i="20"/>
  <c r="K13" i="20"/>
  <c r="H14" i="15" s="1"/>
  <c r="E13" i="20"/>
  <c r="L13" i="20" s="1"/>
  <c r="D13" i="20"/>
  <c r="C13" i="20"/>
  <c r="B13" i="20"/>
  <c r="A13" i="20"/>
  <c r="K12" i="20"/>
  <c r="H13" i="15" s="1"/>
  <c r="E12" i="20"/>
  <c r="L12" i="20" s="1"/>
  <c r="D12" i="20"/>
  <c r="C12" i="20"/>
  <c r="B12" i="20"/>
  <c r="A12" i="20"/>
  <c r="K11" i="20"/>
  <c r="H12" i="15" s="1"/>
  <c r="E11" i="20"/>
  <c r="D11" i="20"/>
  <c r="C11" i="20"/>
  <c r="C51" i="20" s="1"/>
  <c r="B11" i="20"/>
  <c r="A11" i="20"/>
  <c r="A4" i="20"/>
  <c r="F2" i="20"/>
  <c r="J51" i="19"/>
  <c r="I51" i="19"/>
  <c r="H51" i="19"/>
  <c r="G51" i="19"/>
  <c r="F51" i="19"/>
  <c r="K50" i="19"/>
  <c r="H51" i="13" s="1"/>
  <c r="E50" i="19"/>
  <c r="L50" i="19" s="1"/>
  <c r="D50" i="19"/>
  <c r="C50" i="19"/>
  <c r="B50" i="19"/>
  <c r="A50" i="19"/>
  <c r="K49" i="19"/>
  <c r="E49" i="19"/>
  <c r="D49" i="19"/>
  <c r="C49" i="19"/>
  <c r="B49" i="19"/>
  <c r="A49" i="19"/>
  <c r="K48" i="19"/>
  <c r="H49" i="13" s="1"/>
  <c r="E48" i="19"/>
  <c r="L48" i="19" s="1"/>
  <c r="D48" i="19"/>
  <c r="C48" i="19"/>
  <c r="B48" i="19"/>
  <c r="A48" i="19"/>
  <c r="K47" i="19"/>
  <c r="H48" i="13" s="1"/>
  <c r="E47" i="19"/>
  <c r="L47" i="19" s="1"/>
  <c r="D47" i="19"/>
  <c r="C47" i="19"/>
  <c r="B47" i="19"/>
  <c r="A47" i="19"/>
  <c r="K46" i="19"/>
  <c r="H47" i="13" s="1"/>
  <c r="E46" i="19"/>
  <c r="L46" i="19" s="1"/>
  <c r="D46" i="19"/>
  <c r="C46" i="19"/>
  <c r="B46" i="19"/>
  <c r="A46" i="19"/>
  <c r="K45" i="19"/>
  <c r="H46" i="13" s="1"/>
  <c r="E45" i="19"/>
  <c r="L45" i="19" s="1"/>
  <c r="D45" i="19"/>
  <c r="C45" i="19"/>
  <c r="B45" i="19"/>
  <c r="A45" i="19"/>
  <c r="K44" i="19"/>
  <c r="E44" i="19"/>
  <c r="D44" i="19"/>
  <c r="C44" i="19"/>
  <c r="B44" i="19"/>
  <c r="A44" i="19"/>
  <c r="K43" i="19"/>
  <c r="H44" i="13" s="1"/>
  <c r="E43" i="19"/>
  <c r="L43" i="19" s="1"/>
  <c r="D43" i="19"/>
  <c r="C43" i="19"/>
  <c r="B43" i="19"/>
  <c r="A43" i="19"/>
  <c r="K42" i="19"/>
  <c r="H43" i="13" s="1"/>
  <c r="E42" i="19"/>
  <c r="L42" i="19" s="1"/>
  <c r="D42" i="19"/>
  <c r="C42" i="19"/>
  <c r="B42" i="19"/>
  <c r="A42" i="19"/>
  <c r="K41" i="19"/>
  <c r="H42" i="13" s="1"/>
  <c r="E41" i="19"/>
  <c r="L41" i="19" s="1"/>
  <c r="D41" i="19"/>
  <c r="C41" i="19"/>
  <c r="B41" i="19"/>
  <c r="A41" i="19"/>
  <c r="K40" i="19"/>
  <c r="H41" i="13" s="1"/>
  <c r="E40" i="19"/>
  <c r="D40" i="19"/>
  <c r="C40" i="19"/>
  <c r="B40" i="19"/>
  <c r="A40" i="19"/>
  <c r="K39" i="19"/>
  <c r="H40" i="13" s="1"/>
  <c r="E39" i="19"/>
  <c r="L39" i="19" s="1"/>
  <c r="D39" i="19"/>
  <c r="C39" i="19"/>
  <c r="B39" i="19"/>
  <c r="A39" i="19"/>
  <c r="K38" i="19"/>
  <c r="H39" i="13" s="1"/>
  <c r="E38" i="19"/>
  <c r="L38" i="19" s="1"/>
  <c r="D38" i="19"/>
  <c r="C38" i="19"/>
  <c r="B38" i="19"/>
  <c r="A38" i="19"/>
  <c r="K37" i="19"/>
  <c r="E37" i="19"/>
  <c r="D37" i="19"/>
  <c r="C37" i="19"/>
  <c r="B37" i="19"/>
  <c r="A37" i="19"/>
  <c r="K36" i="19"/>
  <c r="H37" i="13" s="1"/>
  <c r="E36" i="19"/>
  <c r="L36" i="19" s="1"/>
  <c r="D36" i="19"/>
  <c r="C36" i="19"/>
  <c r="B36" i="19"/>
  <c r="A36" i="19"/>
  <c r="K35" i="19"/>
  <c r="H36" i="13" s="1"/>
  <c r="E35" i="19"/>
  <c r="L35" i="19" s="1"/>
  <c r="D35" i="19"/>
  <c r="C35" i="19"/>
  <c r="B35" i="19"/>
  <c r="A35" i="19"/>
  <c r="K34" i="19"/>
  <c r="H35" i="13" s="1"/>
  <c r="E34" i="19"/>
  <c r="L34" i="19" s="1"/>
  <c r="D34" i="19"/>
  <c r="C34" i="19"/>
  <c r="B34" i="19"/>
  <c r="A34" i="19"/>
  <c r="K33" i="19"/>
  <c r="H34" i="13" s="1"/>
  <c r="E33" i="19"/>
  <c r="L33" i="19" s="1"/>
  <c r="D33" i="19"/>
  <c r="C33" i="19"/>
  <c r="B33" i="19"/>
  <c r="A33" i="19"/>
  <c r="K32" i="19"/>
  <c r="E32" i="19"/>
  <c r="D32" i="19"/>
  <c r="C32" i="19"/>
  <c r="B32" i="19"/>
  <c r="A32" i="19"/>
  <c r="K31" i="19"/>
  <c r="H32" i="13" s="1"/>
  <c r="E31" i="19"/>
  <c r="L31" i="19" s="1"/>
  <c r="D31" i="19"/>
  <c r="C31" i="19"/>
  <c r="B31" i="19"/>
  <c r="A31" i="19"/>
  <c r="K30" i="19"/>
  <c r="H31" i="13" s="1"/>
  <c r="E30" i="19"/>
  <c r="L30" i="19" s="1"/>
  <c r="D30" i="19"/>
  <c r="C30" i="19"/>
  <c r="B30" i="19"/>
  <c r="A30" i="19"/>
  <c r="K29" i="19"/>
  <c r="H30" i="13" s="1"/>
  <c r="E29" i="19"/>
  <c r="L29" i="19" s="1"/>
  <c r="D29" i="19"/>
  <c r="C29" i="19"/>
  <c r="B29" i="19"/>
  <c r="A29" i="19"/>
  <c r="K28" i="19"/>
  <c r="H29" i="13" s="1"/>
  <c r="E28" i="19"/>
  <c r="L28" i="19" s="1"/>
  <c r="D28" i="19"/>
  <c r="C28" i="19"/>
  <c r="B28" i="19"/>
  <c r="A28" i="19"/>
  <c r="K27" i="19"/>
  <c r="H28" i="13" s="1"/>
  <c r="E27" i="19"/>
  <c r="L27" i="19" s="1"/>
  <c r="D27" i="19"/>
  <c r="C27" i="19"/>
  <c r="B27" i="19"/>
  <c r="A27" i="19"/>
  <c r="K26" i="19"/>
  <c r="H27" i="13" s="1"/>
  <c r="E26" i="19"/>
  <c r="L26" i="19" s="1"/>
  <c r="D26" i="19"/>
  <c r="C26" i="19"/>
  <c r="B26" i="19"/>
  <c r="A26" i="19"/>
  <c r="K25" i="19"/>
  <c r="H26" i="13" s="1"/>
  <c r="E25" i="19"/>
  <c r="D25" i="19"/>
  <c r="C25" i="19"/>
  <c r="B25" i="19"/>
  <c r="A25" i="19"/>
  <c r="K24" i="19"/>
  <c r="H25" i="13" s="1"/>
  <c r="E24" i="19"/>
  <c r="L24" i="19" s="1"/>
  <c r="D24" i="19"/>
  <c r="C24" i="19"/>
  <c r="B24" i="19"/>
  <c r="A24" i="19"/>
  <c r="K23" i="19"/>
  <c r="H24" i="13" s="1"/>
  <c r="E23" i="19"/>
  <c r="L23" i="19" s="1"/>
  <c r="D23" i="19"/>
  <c r="C23" i="19"/>
  <c r="B23" i="19"/>
  <c r="A23" i="19"/>
  <c r="K22" i="19"/>
  <c r="H23" i="13" s="1"/>
  <c r="E22" i="19"/>
  <c r="L22" i="19" s="1"/>
  <c r="D22" i="19"/>
  <c r="C22" i="19"/>
  <c r="B22" i="19"/>
  <c r="A22" i="19"/>
  <c r="K21" i="19"/>
  <c r="H22" i="13" s="1"/>
  <c r="E21" i="19"/>
  <c r="L21" i="19" s="1"/>
  <c r="D21" i="19"/>
  <c r="C21" i="19"/>
  <c r="B21" i="19"/>
  <c r="A21" i="19"/>
  <c r="K20" i="19"/>
  <c r="E20" i="19"/>
  <c r="D20" i="19"/>
  <c r="C20" i="19"/>
  <c r="B20" i="19"/>
  <c r="A20" i="19"/>
  <c r="K19" i="19"/>
  <c r="H20" i="13" s="1"/>
  <c r="E19" i="19"/>
  <c r="L19" i="19" s="1"/>
  <c r="D19" i="19"/>
  <c r="C19" i="19"/>
  <c r="B19" i="19"/>
  <c r="A19" i="19"/>
  <c r="K18" i="19"/>
  <c r="H19" i="13" s="1"/>
  <c r="E18" i="19"/>
  <c r="L18" i="19" s="1"/>
  <c r="D18" i="19"/>
  <c r="C18" i="19"/>
  <c r="B18" i="19"/>
  <c r="A18" i="19"/>
  <c r="K17" i="19"/>
  <c r="H18" i="13" s="1"/>
  <c r="E17" i="19"/>
  <c r="D17" i="19"/>
  <c r="C17" i="19"/>
  <c r="B17" i="19"/>
  <c r="A17" i="19"/>
  <c r="K16" i="19"/>
  <c r="H17" i="13" s="1"/>
  <c r="E16" i="19"/>
  <c r="L16" i="19" s="1"/>
  <c r="D16" i="19"/>
  <c r="C16" i="19"/>
  <c r="B16" i="19"/>
  <c r="A16" i="19"/>
  <c r="K15" i="19"/>
  <c r="H16" i="13" s="1"/>
  <c r="E15" i="19"/>
  <c r="L15" i="19" s="1"/>
  <c r="D15" i="19"/>
  <c r="C15" i="19"/>
  <c r="B15" i="19"/>
  <c r="A15" i="19"/>
  <c r="K14" i="19"/>
  <c r="H15" i="13" s="1"/>
  <c r="E14" i="19"/>
  <c r="L14" i="19" s="1"/>
  <c r="D14" i="19"/>
  <c r="C14" i="19"/>
  <c r="B14" i="19"/>
  <c r="A14" i="19"/>
  <c r="K13" i="19"/>
  <c r="E13" i="19"/>
  <c r="D13" i="19"/>
  <c r="C13" i="19"/>
  <c r="B13" i="19"/>
  <c r="A13" i="19"/>
  <c r="K12" i="19"/>
  <c r="H13" i="13" s="1"/>
  <c r="E12" i="19"/>
  <c r="L12" i="19" s="1"/>
  <c r="D12" i="19"/>
  <c r="C12" i="19"/>
  <c r="B12" i="19"/>
  <c r="A12" i="19"/>
  <c r="K11" i="19"/>
  <c r="E11" i="19"/>
  <c r="E51" i="19" s="1"/>
  <c r="D11" i="19"/>
  <c r="D51" i="19" s="1"/>
  <c r="C11" i="19"/>
  <c r="C51" i="19" s="1"/>
  <c r="B11" i="19"/>
  <c r="A11" i="19"/>
  <c r="A4" i="19"/>
  <c r="F2" i="19"/>
  <c r="J51" i="18"/>
  <c r="I51" i="18"/>
  <c r="H51" i="18"/>
  <c r="H53" i="18" s="1"/>
  <c r="G51" i="18"/>
  <c r="G53" i="18" s="1"/>
  <c r="F51" i="18"/>
  <c r="K50" i="18"/>
  <c r="H51" i="10" s="1"/>
  <c r="E50" i="18"/>
  <c r="L50" i="18" s="1"/>
  <c r="D50" i="18"/>
  <c r="C50" i="18"/>
  <c r="B50" i="18"/>
  <c r="A50" i="18"/>
  <c r="K49" i="18"/>
  <c r="H50" i="10" s="1"/>
  <c r="E49" i="18"/>
  <c r="D49" i="18"/>
  <c r="C49" i="18"/>
  <c r="B49" i="18"/>
  <c r="A49" i="18"/>
  <c r="K48" i="18"/>
  <c r="H49" i="10" s="1"/>
  <c r="E48" i="18"/>
  <c r="L48" i="18" s="1"/>
  <c r="D48" i="18"/>
  <c r="C48" i="18"/>
  <c r="B48" i="18"/>
  <c r="A48" i="18"/>
  <c r="K47" i="18"/>
  <c r="H48" i="10" s="1"/>
  <c r="E47" i="18"/>
  <c r="L47" i="18" s="1"/>
  <c r="D47" i="18"/>
  <c r="C47" i="18"/>
  <c r="B47" i="18"/>
  <c r="A47" i="18"/>
  <c r="K46" i="18"/>
  <c r="H47" i="10" s="1"/>
  <c r="E46" i="18"/>
  <c r="L46" i="18" s="1"/>
  <c r="D46" i="18"/>
  <c r="C46" i="18"/>
  <c r="B46" i="18"/>
  <c r="A46" i="18"/>
  <c r="K45" i="18"/>
  <c r="H46" i="10" s="1"/>
  <c r="E45" i="18"/>
  <c r="L45" i="18" s="1"/>
  <c r="D45" i="18"/>
  <c r="C45" i="18"/>
  <c r="B45" i="18"/>
  <c r="A45" i="18"/>
  <c r="K44" i="18"/>
  <c r="E44" i="18"/>
  <c r="D44" i="18"/>
  <c r="C44" i="18"/>
  <c r="B44" i="18"/>
  <c r="A44" i="18"/>
  <c r="K43" i="18"/>
  <c r="H44" i="10" s="1"/>
  <c r="E43" i="18"/>
  <c r="L43" i="18" s="1"/>
  <c r="D43" i="18"/>
  <c r="C43" i="18"/>
  <c r="B43" i="18"/>
  <c r="A43" i="18"/>
  <c r="K42" i="18"/>
  <c r="H43" i="10" s="1"/>
  <c r="E42" i="18"/>
  <c r="L42" i="18" s="1"/>
  <c r="D42" i="18"/>
  <c r="C42" i="18"/>
  <c r="B42" i="18"/>
  <c r="A42" i="18"/>
  <c r="K41" i="18"/>
  <c r="H42" i="10" s="1"/>
  <c r="E41" i="18"/>
  <c r="L41" i="18" s="1"/>
  <c r="D41" i="18"/>
  <c r="C41" i="18"/>
  <c r="B41" i="18"/>
  <c r="A41" i="18"/>
  <c r="K40" i="18"/>
  <c r="H41" i="10" s="1"/>
  <c r="E40" i="18"/>
  <c r="D40" i="18"/>
  <c r="C40" i="18"/>
  <c r="B40" i="18"/>
  <c r="A40" i="18"/>
  <c r="K39" i="18"/>
  <c r="H40" i="10" s="1"/>
  <c r="E39" i="18"/>
  <c r="L39" i="18" s="1"/>
  <c r="D39" i="18"/>
  <c r="C39" i="18"/>
  <c r="B39" i="18"/>
  <c r="A39" i="18"/>
  <c r="K38" i="18"/>
  <c r="H39" i="10" s="1"/>
  <c r="E38" i="18"/>
  <c r="L38" i="18" s="1"/>
  <c r="D38" i="18"/>
  <c r="C38" i="18"/>
  <c r="B38" i="18"/>
  <c r="A38" i="18"/>
  <c r="K37" i="18"/>
  <c r="E37" i="18"/>
  <c r="D37" i="18"/>
  <c r="C37" i="18"/>
  <c r="B37" i="18"/>
  <c r="A37" i="18"/>
  <c r="K36" i="18"/>
  <c r="H37" i="10" s="1"/>
  <c r="E36" i="18"/>
  <c r="L36" i="18" s="1"/>
  <c r="D36" i="18"/>
  <c r="C36" i="18"/>
  <c r="B36" i="18"/>
  <c r="A36" i="18"/>
  <c r="K35" i="18"/>
  <c r="H36" i="10" s="1"/>
  <c r="E35" i="18"/>
  <c r="L35" i="18" s="1"/>
  <c r="D35" i="18"/>
  <c r="C35" i="18"/>
  <c r="B35" i="18"/>
  <c r="A35" i="18"/>
  <c r="K34" i="18"/>
  <c r="H35" i="10" s="1"/>
  <c r="E34" i="18"/>
  <c r="D34" i="18"/>
  <c r="C34" i="18"/>
  <c r="B34" i="18"/>
  <c r="A34" i="18"/>
  <c r="K33" i="18"/>
  <c r="H34" i="10" s="1"/>
  <c r="E33" i="18"/>
  <c r="D33" i="18"/>
  <c r="C33" i="18"/>
  <c r="B33" i="18"/>
  <c r="A33" i="18"/>
  <c r="K32" i="18"/>
  <c r="E32" i="18"/>
  <c r="D32" i="18"/>
  <c r="C32" i="18"/>
  <c r="B32" i="18"/>
  <c r="A32" i="18"/>
  <c r="K31" i="18"/>
  <c r="H32" i="10" s="1"/>
  <c r="E31" i="18"/>
  <c r="L31" i="18" s="1"/>
  <c r="D31" i="18"/>
  <c r="C31" i="18"/>
  <c r="B31" i="18"/>
  <c r="A31" i="18"/>
  <c r="K30" i="18"/>
  <c r="H31" i="10" s="1"/>
  <c r="E30" i="18"/>
  <c r="L30" i="18" s="1"/>
  <c r="D30" i="18"/>
  <c r="C30" i="18"/>
  <c r="B30" i="18"/>
  <c r="A30" i="18"/>
  <c r="K29" i="18"/>
  <c r="H30" i="10" s="1"/>
  <c r="E29" i="18"/>
  <c r="L29" i="18" s="1"/>
  <c r="D29" i="18"/>
  <c r="C29" i="18"/>
  <c r="B29" i="18"/>
  <c r="A29" i="18"/>
  <c r="K28" i="18"/>
  <c r="H29" i="10" s="1"/>
  <c r="E28" i="18"/>
  <c r="L28" i="18" s="1"/>
  <c r="D28" i="18"/>
  <c r="C28" i="18"/>
  <c r="B28" i="18"/>
  <c r="A28" i="18"/>
  <c r="K27" i="18"/>
  <c r="H28" i="10" s="1"/>
  <c r="E27" i="18"/>
  <c r="L27" i="18" s="1"/>
  <c r="D27" i="18"/>
  <c r="C27" i="18"/>
  <c r="B27" i="18"/>
  <c r="A27" i="18"/>
  <c r="K26" i="18"/>
  <c r="H27" i="10" s="1"/>
  <c r="E26" i="18"/>
  <c r="L26" i="18" s="1"/>
  <c r="D26" i="18"/>
  <c r="C26" i="18"/>
  <c r="B26" i="18"/>
  <c r="A26" i="18"/>
  <c r="K25" i="18"/>
  <c r="H26" i="10" s="1"/>
  <c r="E25" i="18"/>
  <c r="D25" i="18"/>
  <c r="C25" i="18"/>
  <c r="B25" i="18"/>
  <c r="A25" i="18"/>
  <c r="K24" i="18"/>
  <c r="H25" i="10" s="1"/>
  <c r="E24" i="18"/>
  <c r="L24" i="18" s="1"/>
  <c r="D24" i="18"/>
  <c r="C24" i="18"/>
  <c r="B24" i="18"/>
  <c r="A24" i="18"/>
  <c r="K23" i="18"/>
  <c r="H24" i="10" s="1"/>
  <c r="E23" i="18"/>
  <c r="L23" i="18" s="1"/>
  <c r="D23" i="18"/>
  <c r="C23" i="18"/>
  <c r="B23" i="18"/>
  <c r="A23" i="18"/>
  <c r="K22" i="18"/>
  <c r="H23" i="10" s="1"/>
  <c r="E22" i="18"/>
  <c r="L22" i="18" s="1"/>
  <c r="D22" i="18"/>
  <c r="C22" i="18"/>
  <c r="B22" i="18"/>
  <c r="A22" i="18"/>
  <c r="K21" i="18"/>
  <c r="H22" i="10" s="1"/>
  <c r="E21" i="18"/>
  <c r="L21" i="18" s="1"/>
  <c r="D21" i="18"/>
  <c r="C21" i="18"/>
  <c r="B21" i="18"/>
  <c r="A21" i="18"/>
  <c r="K20" i="18"/>
  <c r="E20" i="18"/>
  <c r="D20" i="18"/>
  <c r="C20" i="18"/>
  <c r="B20" i="18"/>
  <c r="A20" i="18"/>
  <c r="K19" i="18"/>
  <c r="H20" i="10" s="1"/>
  <c r="E19" i="18"/>
  <c r="L19" i="18" s="1"/>
  <c r="D19" i="18"/>
  <c r="C19" i="18"/>
  <c r="B19" i="18"/>
  <c r="A19" i="18"/>
  <c r="K18" i="18"/>
  <c r="H19" i="10" s="1"/>
  <c r="E18" i="18"/>
  <c r="L18" i="18" s="1"/>
  <c r="D18" i="18"/>
  <c r="C18" i="18"/>
  <c r="B18" i="18"/>
  <c r="A18" i="18"/>
  <c r="K17" i="18"/>
  <c r="H18" i="10" s="1"/>
  <c r="E17" i="18"/>
  <c r="L17" i="18" s="1"/>
  <c r="D17" i="18"/>
  <c r="C17" i="18"/>
  <c r="B17" i="18"/>
  <c r="A17" i="18"/>
  <c r="K16" i="18"/>
  <c r="H17" i="10" s="1"/>
  <c r="E16" i="18"/>
  <c r="L16" i="18" s="1"/>
  <c r="D16" i="18"/>
  <c r="C16" i="18"/>
  <c r="B16" i="18"/>
  <c r="A16" i="18"/>
  <c r="K15" i="18"/>
  <c r="H16" i="10" s="1"/>
  <c r="E15" i="18"/>
  <c r="L15" i="18" s="1"/>
  <c r="D15" i="18"/>
  <c r="C15" i="18"/>
  <c r="B15" i="18"/>
  <c r="A15" i="18"/>
  <c r="K14" i="18"/>
  <c r="H15" i="10" s="1"/>
  <c r="E14" i="18"/>
  <c r="L14" i="18" s="1"/>
  <c r="D14" i="18"/>
  <c r="C14" i="18"/>
  <c r="B14" i="18"/>
  <c r="A14" i="18"/>
  <c r="K13" i="18"/>
  <c r="E13" i="18"/>
  <c r="D13" i="18"/>
  <c r="C13" i="18"/>
  <c r="B13" i="18"/>
  <c r="A13" i="18"/>
  <c r="K12" i="18"/>
  <c r="H13" i="10" s="1"/>
  <c r="E12" i="18"/>
  <c r="L12" i="18" s="1"/>
  <c r="D12" i="18"/>
  <c r="C12" i="18"/>
  <c r="B12" i="18"/>
  <c r="A12" i="18"/>
  <c r="K11" i="18"/>
  <c r="H12" i="10" s="1"/>
  <c r="E11" i="18"/>
  <c r="E51" i="18" s="1"/>
  <c r="D11" i="18"/>
  <c r="D51" i="18" s="1"/>
  <c r="C11" i="18"/>
  <c r="C51" i="18" s="1"/>
  <c r="B11" i="18"/>
  <c r="A11" i="18"/>
  <c r="A4" i="18"/>
  <c r="F2" i="18"/>
  <c r="N52" i="17"/>
  <c r="M52" i="17"/>
  <c r="L52" i="17"/>
  <c r="J52" i="17"/>
  <c r="I52" i="17"/>
  <c r="K51" i="17"/>
  <c r="S51" i="17" s="1"/>
  <c r="D51" i="17"/>
  <c r="C51" i="17"/>
  <c r="B51" i="17"/>
  <c r="A51" i="17"/>
  <c r="K50" i="17"/>
  <c r="O50" i="17" s="1"/>
  <c r="D50" i="17"/>
  <c r="C50" i="17"/>
  <c r="B50" i="17"/>
  <c r="A50" i="17"/>
  <c r="K49" i="17"/>
  <c r="S49" i="17" s="1"/>
  <c r="D49" i="17"/>
  <c r="C49" i="17"/>
  <c r="B49" i="17"/>
  <c r="A49" i="17"/>
  <c r="K48" i="17"/>
  <c r="S48" i="17" s="1"/>
  <c r="D48" i="17"/>
  <c r="C48" i="17"/>
  <c r="B48" i="17"/>
  <c r="A48" i="17"/>
  <c r="K47" i="17"/>
  <c r="O47" i="17" s="1"/>
  <c r="D47" i="17"/>
  <c r="C47" i="17"/>
  <c r="B47" i="17"/>
  <c r="A47" i="17"/>
  <c r="K46" i="17"/>
  <c r="S46" i="17" s="1"/>
  <c r="D46" i="17"/>
  <c r="C46" i="17"/>
  <c r="B46" i="17"/>
  <c r="A46" i="17"/>
  <c r="K45" i="17"/>
  <c r="S45" i="17" s="1"/>
  <c r="D45" i="17"/>
  <c r="C45" i="17"/>
  <c r="B45" i="17"/>
  <c r="A45" i="17"/>
  <c r="K44" i="17"/>
  <c r="D44" i="17"/>
  <c r="C44" i="17"/>
  <c r="B44" i="17"/>
  <c r="A44" i="17"/>
  <c r="K43" i="17"/>
  <c r="S43" i="17" s="1"/>
  <c r="D43" i="17"/>
  <c r="C43" i="17"/>
  <c r="B43" i="17"/>
  <c r="A43" i="17"/>
  <c r="K42" i="17"/>
  <c r="S42" i="17" s="1"/>
  <c r="D42" i="17"/>
  <c r="C42" i="17"/>
  <c r="B42" i="17"/>
  <c r="A42" i="17"/>
  <c r="K41" i="17"/>
  <c r="O41" i="17" s="1"/>
  <c r="D41" i="17"/>
  <c r="C41" i="17"/>
  <c r="B41" i="17"/>
  <c r="A41" i="17"/>
  <c r="K40" i="17"/>
  <c r="S40" i="17" s="1"/>
  <c r="D40" i="17"/>
  <c r="C40" i="17"/>
  <c r="B40" i="17"/>
  <c r="A40" i="17"/>
  <c r="K39" i="17"/>
  <c r="S39" i="17" s="1"/>
  <c r="D39" i="17"/>
  <c r="C39" i="17"/>
  <c r="B39" i="17"/>
  <c r="A39" i="17"/>
  <c r="K38" i="17"/>
  <c r="O38" i="17" s="1"/>
  <c r="D38" i="17"/>
  <c r="C38" i="17"/>
  <c r="B38" i="17"/>
  <c r="A38" i="17"/>
  <c r="K37" i="17"/>
  <c r="S37" i="17" s="1"/>
  <c r="D37" i="17"/>
  <c r="C37" i="17"/>
  <c r="B37" i="17"/>
  <c r="A37" i="17"/>
  <c r="K36" i="17"/>
  <c r="S36" i="17" s="1"/>
  <c r="D36" i="17"/>
  <c r="C36" i="17"/>
  <c r="B36" i="17"/>
  <c r="A36" i="17"/>
  <c r="K35" i="17"/>
  <c r="O35" i="17" s="1"/>
  <c r="D35" i="17"/>
  <c r="C35" i="17"/>
  <c r="B35" i="17"/>
  <c r="A35" i="17"/>
  <c r="K34" i="17"/>
  <c r="S34" i="17" s="1"/>
  <c r="D34" i="17"/>
  <c r="C34" i="17"/>
  <c r="B34" i="17"/>
  <c r="A34" i="17"/>
  <c r="K33" i="17"/>
  <c r="S33" i="17" s="1"/>
  <c r="D33" i="17"/>
  <c r="C33" i="17"/>
  <c r="B33" i="17"/>
  <c r="A33" i="17"/>
  <c r="K32" i="17"/>
  <c r="O32" i="17" s="1"/>
  <c r="D32" i="17"/>
  <c r="C32" i="17"/>
  <c r="B32" i="17"/>
  <c r="A32" i="17"/>
  <c r="K31" i="17"/>
  <c r="S31" i="17" s="1"/>
  <c r="D31" i="17"/>
  <c r="C31" i="17"/>
  <c r="B31" i="17"/>
  <c r="A31" i="17"/>
  <c r="K30" i="17"/>
  <c r="S30" i="17" s="1"/>
  <c r="D30" i="17"/>
  <c r="C30" i="17"/>
  <c r="B30" i="17"/>
  <c r="A30" i="17"/>
  <c r="K29" i="17"/>
  <c r="O29" i="17" s="1"/>
  <c r="D29" i="17"/>
  <c r="C29" i="17"/>
  <c r="B29" i="17"/>
  <c r="A29" i="17"/>
  <c r="K28" i="17"/>
  <c r="S28" i="17" s="1"/>
  <c r="D28" i="17"/>
  <c r="C28" i="17"/>
  <c r="B28" i="17"/>
  <c r="A28" i="17"/>
  <c r="K27" i="17"/>
  <c r="S27" i="17" s="1"/>
  <c r="D27" i="17"/>
  <c r="C27" i="17"/>
  <c r="B27" i="17"/>
  <c r="A27" i="17"/>
  <c r="K26" i="17"/>
  <c r="O26" i="17" s="1"/>
  <c r="D26" i="17"/>
  <c r="C26" i="17"/>
  <c r="B26" i="17"/>
  <c r="A26" i="17"/>
  <c r="K25" i="17"/>
  <c r="S25" i="17" s="1"/>
  <c r="D25" i="17"/>
  <c r="C25" i="17"/>
  <c r="B25" i="17"/>
  <c r="A25" i="17"/>
  <c r="K24" i="17"/>
  <c r="S24" i="17" s="1"/>
  <c r="D24" i="17"/>
  <c r="C24" i="17"/>
  <c r="B24" i="17"/>
  <c r="A24" i="17"/>
  <c r="K23" i="17"/>
  <c r="O23" i="17" s="1"/>
  <c r="D23" i="17"/>
  <c r="C23" i="17"/>
  <c r="B23" i="17"/>
  <c r="A23" i="17"/>
  <c r="K22" i="17"/>
  <c r="S22" i="17" s="1"/>
  <c r="D22" i="17"/>
  <c r="C22" i="17"/>
  <c r="B22" i="17"/>
  <c r="A22" i="17"/>
  <c r="K21" i="17"/>
  <c r="S21" i="17" s="1"/>
  <c r="D21" i="17"/>
  <c r="C21" i="17"/>
  <c r="B21" i="17"/>
  <c r="A21" i="17"/>
  <c r="K20" i="17"/>
  <c r="O20" i="17" s="1"/>
  <c r="D20" i="17"/>
  <c r="C20" i="17"/>
  <c r="B20" i="17"/>
  <c r="A20" i="17"/>
  <c r="K19" i="17"/>
  <c r="S19" i="17" s="1"/>
  <c r="D19" i="17"/>
  <c r="C19" i="17"/>
  <c r="B19" i="17"/>
  <c r="A19" i="17"/>
  <c r="K18" i="17"/>
  <c r="S18" i="17" s="1"/>
  <c r="D18" i="17"/>
  <c r="C18" i="17"/>
  <c r="B18" i="17"/>
  <c r="A18" i="17"/>
  <c r="K17" i="17"/>
  <c r="O17" i="17" s="1"/>
  <c r="D17" i="17"/>
  <c r="C17" i="17"/>
  <c r="B17" i="17"/>
  <c r="A17" i="17"/>
  <c r="K16" i="17"/>
  <c r="S16" i="17" s="1"/>
  <c r="D16" i="17"/>
  <c r="C16" i="17"/>
  <c r="B16" i="17"/>
  <c r="A16" i="17"/>
  <c r="K15" i="17"/>
  <c r="S15" i="17" s="1"/>
  <c r="D15" i="17"/>
  <c r="C15" i="17"/>
  <c r="B15" i="17"/>
  <c r="A15" i="17"/>
  <c r="K14" i="17"/>
  <c r="O14" i="17" s="1"/>
  <c r="D14" i="17"/>
  <c r="C14" i="17"/>
  <c r="B14" i="17"/>
  <c r="A14" i="17"/>
  <c r="K13" i="17"/>
  <c r="S13" i="17" s="1"/>
  <c r="D13" i="17"/>
  <c r="C13" i="17"/>
  <c r="B13" i="17"/>
  <c r="A13" i="17"/>
  <c r="K12" i="17"/>
  <c r="D12" i="17"/>
  <c r="C12" i="17"/>
  <c r="B12" i="17"/>
  <c r="A12" i="17"/>
  <c r="A5" i="17"/>
  <c r="F2" i="17"/>
  <c r="N52" i="15"/>
  <c r="M52" i="15"/>
  <c r="L52" i="15"/>
  <c r="J52" i="15"/>
  <c r="I52" i="15"/>
  <c r="K51" i="15"/>
  <c r="O51" i="15" s="1"/>
  <c r="D51" i="15"/>
  <c r="C51" i="15"/>
  <c r="B51" i="15"/>
  <c r="A51" i="15"/>
  <c r="K50" i="15"/>
  <c r="O50" i="15" s="1"/>
  <c r="D50" i="15"/>
  <c r="C50" i="15"/>
  <c r="B50" i="15"/>
  <c r="A50" i="15"/>
  <c r="K49" i="15"/>
  <c r="S49" i="15" s="1"/>
  <c r="D49" i="15"/>
  <c r="C49" i="15"/>
  <c r="B49" i="15"/>
  <c r="A49" i="15"/>
  <c r="K48" i="15"/>
  <c r="S48" i="15" s="1"/>
  <c r="D48" i="15"/>
  <c r="C48" i="15"/>
  <c r="B48" i="15"/>
  <c r="A48" i="15"/>
  <c r="K47" i="15"/>
  <c r="S47" i="15" s="1"/>
  <c r="D47" i="15"/>
  <c r="C47" i="15"/>
  <c r="B47" i="15"/>
  <c r="A47" i="15"/>
  <c r="K46" i="15"/>
  <c r="S46" i="15" s="1"/>
  <c r="D46" i="15"/>
  <c r="C46" i="15"/>
  <c r="B46" i="15"/>
  <c r="A46" i="15"/>
  <c r="K45" i="15"/>
  <c r="S45" i="15" s="1"/>
  <c r="D45" i="15"/>
  <c r="C45" i="15"/>
  <c r="B45" i="15"/>
  <c r="A45" i="15"/>
  <c r="K44" i="15"/>
  <c r="S44" i="15" s="1"/>
  <c r="D44" i="15"/>
  <c r="C44" i="15"/>
  <c r="B44" i="15"/>
  <c r="A44" i="15"/>
  <c r="K43" i="15"/>
  <c r="O43" i="15" s="1"/>
  <c r="D43" i="15"/>
  <c r="C43" i="15"/>
  <c r="B43" i="15"/>
  <c r="A43" i="15"/>
  <c r="K42" i="15"/>
  <c r="S42" i="15" s="1"/>
  <c r="D42" i="15"/>
  <c r="C42" i="15"/>
  <c r="B42" i="15"/>
  <c r="A42" i="15"/>
  <c r="K41" i="15"/>
  <c r="S41" i="15" s="1"/>
  <c r="D41" i="15"/>
  <c r="C41" i="15"/>
  <c r="B41" i="15"/>
  <c r="A41" i="15"/>
  <c r="K40" i="15"/>
  <c r="S40" i="15" s="1"/>
  <c r="D40" i="15"/>
  <c r="C40" i="15"/>
  <c r="B40" i="15"/>
  <c r="A40" i="15"/>
  <c r="K39" i="15"/>
  <c r="O39" i="15" s="1"/>
  <c r="D39" i="15"/>
  <c r="C39" i="15"/>
  <c r="B39" i="15"/>
  <c r="A39" i="15"/>
  <c r="K38" i="15"/>
  <c r="O38" i="15" s="1"/>
  <c r="D38" i="15"/>
  <c r="C38" i="15"/>
  <c r="B38" i="15"/>
  <c r="A38" i="15"/>
  <c r="K37" i="15"/>
  <c r="S37" i="15" s="1"/>
  <c r="D37" i="15"/>
  <c r="C37" i="15"/>
  <c r="B37" i="15"/>
  <c r="A37" i="15"/>
  <c r="K36" i="15"/>
  <c r="S36" i="15" s="1"/>
  <c r="D36" i="15"/>
  <c r="C36" i="15"/>
  <c r="B36" i="15"/>
  <c r="A36" i="15"/>
  <c r="K35" i="15"/>
  <c r="S35" i="15" s="1"/>
  <c r="D35" i="15"/>
  <c r="C35" i="15"/>
  <c r="B35" i="15"/>
  <c r="A35" i="15"/>
  <c r="K34" i="15"/>
  <c r="O34" i="15" s="1"/>
  <c r="D34" i="15"/>
  <c r="C34" i="15"/>
  <c r="B34" i="15"/>
  <c r="A34" i="15"/>
  <c r="K33" i="15"/>
  <c r="O33" i="15" s="1"/>
  <c r="D33" i="15"/>
  <c r="C33" i="15"/>
  <c r="B33" i="15"/>
  <c r="A33" i="15"/>
  <c r="K32" i="15"/>
  <c r="S32" i="15" s="1"/>
  <c r="D32" i="15"/>
  <c r="C32" i="15"/>
  <c r="B32" i="15"/>
  <c r="A32" i="15"/>
  <c r="K31" i="15"/>
  <c r="S31" i="15" s="1"/>
  <c r="D31" i="15"/>
  <c r="C31" i="15"/>
  <c r="B31" i="15"/>
  <c r="A31" i="15"/>
  <c r="K30" i="15"/>
  <c r="S30" i="15" s="1"/>
  <c r="D30" i="15"/>
  <c r="C30" i="15"/>
  <c r="B30" i="15"/>
  <c r="A30" i="15"/>
  <c r="K29" i="15"/>
  <c r="O29" i="15" s="1"/>
  <c r="D29" i="15"/>
  <c r="C29" i="15"/>
  <c r="B29" i="15"/>
  <c r="A29" i="15"/>
  <c r="K28" i="15"/>
  <c r="O28" i="15" s="1"/>
  <c r="D28" i="15"/>
  <c r="C28" i="15"/>
  <c r="B28" i="15"/>
  <c r="A28" i="15"/>
  <c r="K27" i="15"/>
  <c r="S27" i="15" s="1"/>
  <c r="D27" i="15"/>
  <c r="C27" i="15"/>
  <c r="B27" i="15"/>
  <c r="A27" i="15"/>
  <c r="K26" i="15"/>
  <c r="S26" i="15" s="1"/>
  <c r="D26" i="15"/>
  <c r="C26" i="15"/>
  <c r="B26" i="15"/>
  <c r="A26" i="15"/>
  <c r="K25" i="15"/>
  <c r="S25" i="15" s="1"/>
  <c r="D25" i="15"/>
  <c r="C25" i="15"/>
  <c r="B25" i="15"/>
  <c r="A25" i="15"/>
  <c r="K24" i="15"/>
  <c r="S24" i="15" s="1"/>
  <c r="D24" i="15"/>
  <c r="C24" i="15"/>
  <c r="B24" i="15"/>
  <c r="A24" i="15"/>
  <c r="K23" i="15"/>
  <c r="S23" i="15" s="1"/>
  <c r="D23" i="15"/>
  <c r="C23" i="15"/>
  <c r="B23" i="15"/>
  <c r="A23" i="15"/>
  <c r="K22" i="15"/>
  <c r="O22" i="15" s="1"/>
  <c r="D22" i="15"/>
  <c r="C22" i="15"/>
  <c r="B22" i="15"/>
  <c r="A22" i="15"/>
  <c r="K21" i="15"/>
  <c r="S21" i="15" s="1"/>
  <c r="D21" i="15"/>
  <c r="C21" i="15"/>
  <c r="B21" i="15"/>
  <c r="A21" i="15"/>
  <c r="K20" i="15"/>
  <c r="S20" i="15" s="1"/>
  <c r="D20" i="15"/>
  <c r="C20" i="15"/>
  <c r="B20" i="15"/>
  <c r="A20" i="15"/>
  <c r="K19" i="15"/>
  <c r="S19" i="15" s="1"/>
  <c r="D19" i="15"/>
  <c r="C19" i="15"/>
  <c r="B19" i="15"/>
  <c r="A19" i="15"/>
  <c r="K18" i="15"/>
  <c r="S18" i="15" s="1"/>
  <c r="D18" i="15"/>
  <c r="C18" i="15"/>
  <c r="B18" i="15"/>
  <c r="A18" i="15"/>
  <c r="K17" i="15"/>
  <c r="S17" i="15" s="1"/>
  <c r="D17" i="15"/>
  <c r="C17" i="15"/>
  <c r="B17" i="15"/>
  <c r="A17" i="15"/>
  <c r="K16" i="15"/>
  <c r="S16" i="15" s="1"/>
  <c r="D16" i="15"/>
  <c r="C16" i="15"/>
  <c r="B16" i="15"/>
  <c r="A16" i="15"/>
  <c r="K15" i="15"/>
  <c r="S15" i="15" s="1"/>
  <c r="D15" i="15"/>
  <c r="C15" i="15"/>
  <c r="B15" i="15"/>
  <c r="A15" i="15"/>
  <c r="K14" i="15"/>
  <c r="S14" i="15" s="1"/>
  <c r="D14" i="15"/>
  <c r="C14" i="15"/>
  <c r="B14" i="15"/>
  <c r="A14" i="15"/>
  <c r="K13" i="15"/>
  <c r="S13" i="15" s="1"/>
  <c r="D13" i="15"/>
  <c r="C13" i="15"/>
  <c r="B13" i="15"/>
  <c r="A13" i="15"/>
  <c r="K12" i="15"/>
  <c r="S12" i="15" s="1"/>
  <c r="D12" i="15"/>
  <c r="C12" i="15"/>
  <c r="B12" i="15"/>
  <c r="A12" i="15"/>
  <c r="A5" i="15"/>
  <c r="F2" i="15"/>
  <c r="N52" i="13"/>
  <c r="M52" i="13"/>
  <c r="L52" i="13"/>
  <c r="J52" i="13"/>
  <c r="I52" i="13"/>
  <c r="K51" i="13"/>
  <c r="S51" i="13" s="1"/>
  <c r="D51" i="13"/>
  <c r="C51" i="13"/>
  <c r="B51" i="13"/>
  <c r="A51" i="13"/>
  <c r="K50" i="13"/>
  <c r="S50" i="13" s="1"/>
  <c r="D50" i="13"/>
  <c r="C50" i="13"/>
  <c r="B50" i="13"/>
  <c r="A50" i="13"/>
  <c r="K49" i="13"/>
  <c r="S49" i="13" s="1"/>
  <c r="D49" i="13"/>
  <c r="C49" i="13"/>
  <c r="B49" i="13"/>
  <c r="A49" i="13"/>
  <c r="K48" i="13"/>
  <c r="S48" i="13" s="1"/>
  <c r="D48" i="13"/>
  <c r="C48" i="13"/>
  <c r="B48" i="13"/>
  <c r="A48" i="13"/>
  <c r="K47" i="13"/>
  <c r="S47" i="13" s="1"/>
  <c r="E47" i="13"/>
  <c r="D47" i="13"/>
  <c r="C47" i="13"/>
  <c r="B47" i="13"/>
  <c r="A47" i="13"/>
  <c r="K46" i="13"/>
  <c r="S46" i="13" s="1"/>
  <c r="D46" i="13"/>
  <c r="C46" i="13"/>
  <c r="B46" i="13"/>
  <c r="A46" i="13"/>
  <c r="K45" i="13"/>
  <c r="S45" i="13" s="1"/>
  <c r="D45" i="13"/>
  <c r="C45" i="13"/>
  <c r="B45" i="13"/>
  <c r="A45" i="13"/>
  <c r="K44" i="13"/>
  <c r="S44" i="13" s="1"/>
  <c r="D44" i="13"/>
  <c r="C44" i="13"/>
  <c r="B44" i="13"/>
  <c r="A44" i="13"/>
  <c r="K43" i="13"/>
  <c r="O43" i="13" s="1"/>
  <c r="D43" i="13"/>
  <c r="C43" i="13"/>
  <c r="B43" i="13"/>
  <c r="A43" i="13"/>
  <c r="K42" i="13"/>
  <c r="S42" i="13" s="1"/>
  <c r="D42" i="13"/>
  <c r="C42" i="13"/>
  <c r="B42" i="13"/>
  <c r="A42" i="13"/>
  <c r="K41" i="13"/>
  <c r="O41" i="13" s="1"/>
  <c r="D41" i="13"/>
  <c r="C41" i="13"/>
  <c r="B41" i="13"/>
  <c r="A41" i="13"/>
  <c r="K40" i="13"/>
  <c r="S40" i="13" s="1"/>
  <c r="D40" i="13"/>
  <c r="C40" i="13"/>
  <c r="B40" i="13"/>
  <c r="A40" i="13"/>
  <c r="K39" i="13"/>
  <c r="S39" i="13" s="1"/>
  <c r="D39" i="13"/>
  <c r="C39" i="13"/>
  <c r="B39" i="13"/>
  <c r="A39" i="13"/>
  <c r="K38" i="13"/>
  <c r="O38" i="13" s="1"/>
  <c r="D38" i="13"/>
  <c r="C38" i="13"/>
  <c r="B38" i="13"/>
  <c r="A38" i="13"/>
  <c r="K37" i="13"/>
  <c r="S37" i="13" s="1"/>
  <c r="D37" i="13"/>
  <c r="C37" i="13"/>
  <c r="B37" i="13"/>
  <c r="A37" i="13"/>
  <c r="K36" i="13"/>
  <c r="O36" i="13" s="1"/>
  <c r="D36" i="13"/>
  <c r="C36" i="13"/>
  <c r="B36" i="13"/>
  <c r="A36" i="13"/>
  <c r="K35" i="13"/>
  <c r="S35" i="13" s="1"/>
  <c r="D35" i="13"/>
  <c r="C35" i="13"/>
  <c r="B35" i="13"/>
  <c r="A35" i="13"/>
  <c r="K34" i="13"/>
  <c r="S34" i="13" s="1"/>
  <c r="D34" i="13"/>
  <c r="C34" i="13"/>
  <c r="B34" i="13"/>
  <c r="A34" i="13"/>
  <c r="K33" i="13"/>
  <c r="S33" i="13" s="1"/>
  <c r="D33" i="13"/>
  <c r="C33" i="13"/>
  <c r="B33" i="13"/>
  <c r="A33" i="13"/>
  <c r="K32" i="13"/>
  <c r="S32" i="13" s="1"/>
  <c r="D32" i="13"/>
  <c r="C32" i="13"/>
  <c r="B32" i="13"/>
  <c r="A32" i="13"/>
  <c r="K31" i="13"/>
  <c r="S31" i="13" s="1"/>
  <c r="D31" i="13"/>
  <c r="C31" i="13"/>
  <c r="B31" i="13"/>
  <c r="A31" i="13"/>
  <c r="K30" i="13"/>
  <c r="S30" i="13" s="1"/>
  <c r="D30" i="13"/>
  <c r="C30" i="13"/>
  <c r="B30" i="13"/>
  <c r="A30" i="13"/>
  <c r="K29" i="13"/>
  <c r="S29" i="13" s="1"/>
  <c r="D29" i="13"/>
  <c r="C29" i="13"/>
  <c r="B29" i="13"/>
  <c r="A29" i="13"/>
  <c r="K28" i="13"/>
  <c r="S28" i="13" s="1"/>
  <c r="D28" i="13"/>
  <c r="C28" i="13"/>
  <c r="B28" i="13"/>
  <c r="A28" i="13"/>
  <c r="K27" i="13"/>
  <c r="S27" i="13" s="1"/>
  <c r="D27" i="13"/>
  <c r="C27" i="13"/>
  <c r="B27" i="13"/>
  <c r="A27" i="13"/>
  <c r="K26" i="13"/>
  <c r="S26" i="13" s="1"/>
  <c r="D26" i="13"/>
  <c r="C26" i="13"/>
  <c r="B26" i="13"/>
  <c r="A26" i="13"/>
  <c r="K25" i="13"/>
  <c r="S25" i="13" s="1"/>
  <c r="D25" i="13"/>
  <c r="C25" i="13"/>
  <c r="B25" i="13"/>
  <c r="A25" i="13"/>
  <c r="K24" i="13"/>
  <c r="S24" i="13" s="1"/>
  <c r="D24" i="13"/>
  <c r="C24" i="13"/>
  <c r="B24" i="13"/>
  <c r="A24" i="13"/>
  <c r="K23" i="13"/>
  <c r="S23" i="13" s="1"/>
  <c r="D23" i="13"/>
  <c r="C23" i="13"/>
  <c r="B23" i="13"/>
  <c r="A23" i="13"/>
  <c r="K22" i="13"/>
  <c r="S22" i="13" s="1"/>
  <c r="D22" i="13"/>
  <c r="C22" i="13"/>
  <c r="B22" i="13"/>
  <c r="A22" i="13"/>
  <c r="K21" i="13"/>
  <c r="S21" i="13" s="1"/>
  <c r="D21" i="13"/>
  <c r="C21" i="13"/>
  <c r="B21" i="13"/>
  <c r="A21" i="13"/>
  <c r="K20" i="13"/>
  <c r="S20" i="13" s="1"/>
  <c r="D20" i="13"/>
  <c r="C20" i="13"/>
  <c r="B20" i="13"/>
  <c r="A20" i="13"/>
  <c r="K19" i="13"/>
  <c r="S19" i="13" s="1"/>
  <c r="D19" i="13"/>
  <c r="C19" i="13"/>
  <c r="B19" i="13"/>
  <c r="A19" i="13"/>
  <c r="K18" i="13"/>
  <c r="S18" i="13" s="1"/>
  <c r="D18" i="13"/>
  <c r="C18" i="13"/>
  <c r="B18" i="13"/>
  <c r="A18" i="13"/>
  <c r="K17" i="13"/>
  <c r="S17" i="13" s="1"/>
  <c r="D17" i="13"/>
  <c r="C17" i="13"/>
  <c r="B17" i="13"/>
  <c r="A17" i="13"/>
  <c r="K16" i="13"/>
  <c r="S16" i="13" s="1"/>
  <c r="D16" i="13"/>
  <c r="C16" i="13"/>
  <c r="B16" i="13"/>
  <c r="A16" i="13"/>
  <c r="K15" i="13"/>
  <c r="S15" i="13" s="1"/>
  <c r="D15" i="13"/>
  <c r="C15" i="13"/>
  <c r="B15" i="13"/>
  <c r="A15" i="13"/>
  <c r="K14" i="13"/>
  <c r="S14" i="13" s="1"/>
  <c r="D14" i="13"/>
  <c r="C14" i="13"/>
  <c r="B14" i="13"/>
  <c r="A14" i="13"/>
  <c r="K13" i="13"/>
  <c r="S13" i="13" s="1"/>
  <c r="D13" i="13"/>
  <c r="C13" i="13"/>
  <c r="B13" i="13"/>
  <c r="A13" i="13"/>
  <c r="K12" i="13"/>
  <c r="D12" i="13"/>
  <c r="C12" i="13"/>
  <c r="B12" i="13"/>
  <c r="A12" i="13"/>
  <c r="A5" i="13"/>
  <c r="F2" i="13"/>
  <c r="N52" i="10"/>
  <c r="M52" i="10"/>
  <c r="L52" i="10"/>
  <c r="J52" i="10"/>
  <c r="I52" i="10"/>
  <c r="K51" i="10"/>
  <c r="D51" i="10"/>
  <c r="C51" i="10"/>
  <c r="B51" i="10"/>
  <c r="A51" i="10"/>
  <c r="K50" i="10"/>
  <c r="D50" i="10"/>
  <c r="C50" i="10"/>
  <c r="B50" i="10"/>
  <c r="A50" i="10"/>
  <c r="K49" i="10"/>
  <c r="D49" i="10"/>
  <c r="C49" i="10"/>
  <c r="B49" i="10"/>
  <c r="A49" i="10"/>
  <c r="K48" i="10"/>
  <c r="D48" i="10"/>
  <c r="C48" i="10"/>
  <c r="B48" i="10"/>
  <c r="A48" i="10"/>
  <c r="K47" i="10"/>
  <c r="D47" i="10"/>
  <c r="C47" i="10"/>
  <c r="B47" i="10"/>
  <c r="A47" i="10"/>
  <c r="K46" i="10"/>
  <c r="S46" i="10" s="1"/>
  <c r="D46" i="10"/>
  <c r="C46" i="10"/>
  <c r="B46" i="10"/>
  <c r="A46" i="10"/>
  <c r="K45" i="10"/>
  <c r="S45" i="10" s="1"/>
  <c r="D45" i="10"/>
  <c r="C45" i="10"/>
  <c r="B45" i="10"/>
  <c r="A45" i="10"/>
  <c r="K44" i="10"/>
  <c r="S44" i="10" s="1"/>
  <c r="D44" i="10"/>
  <c r="C44" i="10"/>
  <c r="B44" i="10"/>
  <c r="A44" i="10"/>
  <c r="K43" i="10"/>
  <c r="S43" i="10" s="1"/>
  <c r="D43" i="10"/>
  <c r="C43" i="10"/>
  <c r="B43" i="10"/>
  <c r="A43" i="10"/>
  <c r="K42" i="10"/>
  <c r="S42" i="10" s="1"/>
  <c r="D42" i="10"/>
  <c r="C42" i="10"/>
  <c r="B42" i="10"/>
  <c r="A42" i="10"/>
  <c r="K41" i="10"/>
  <c r="S41" i="10" s="1"/>
  <c r="D41" i="10"/>
  <c r="C41" i="10"/>
  <c r="B41" i="10"/>
  <c r="A41" i="10"/>
  <c r="K40" i="10"/>
  <c r="S40" i="10" s="1"/>
  <c r="D40" i="10"/>
  <c r="C40" i="10"/>
  <c r="B40" i="10"/>
  <c r="A40" i="10"/>
  <c r="K39" i="10"/>
  <c r="S39" i="10" s="1"/>
  <c r="D39" i="10"/>
  <c r="C39" i="10"/>
  <c r="B39" i="10"/>
  <c r="A39" i="10"/>
  <c r="K38" i="10"/>
  <c r="S38" i="10" s="1"/>
  <c r="E38" i="10"/>
  <c r="D38" i="10"/>
  <c r="C38" i="10"/>
  <c r="B38" i="10"/>
  <c r="A38" i="10"/>
  <c r="K37" i="10"/>
  <c r="S37" i="10" s="1"/>
  <c r="D37" i="10"/>
  <c r="C37" i="10"/>
  <c r="B37" i="10"/>
  <c r="A37" i="10"/>
  <c r="K36" i="10"/>
  <c r="S36" i="10" s="1"/>
  <c r="D36" i="10"/>
  <c r="C36" i="10"/>
  <c r="B36" i="10"/>
  <c r="A36" i="10"/>
  <c r="K35" i="10"/>
  <c r="S35" i="10" s="1"/>
  <c r="D35" i="10"/>
  <c r="C35" i="10"/>
  <c r="B35" i="10"/>
  <c r="A35" i="10"/>
  <c r="K34" i="10"/>
  <c r="S34" i="10" s="1"/>
  <c r="D34" i="10"/>
  <c r="C34" i="10"/>
  <c r="B34" i="10"/>
  <c r="A34" i="10"/>
  <c r="K33" i="10"/>
  <c r="S33" i="10" s="1"/>
  <c r="D33" i="10"/>
  <c r="C33" i="10"/>
  <c r="B33" i="10"/>
  <c r="A33" i="10"/>
  <c r="K32" i="10"/>
  <c r="S32" i="10" s="1"/>
  <c r="D32" i="10"/>
  <c r="C32" i="10"/>
  <c r="B32" i="10"/>
  <c r="A32" i="10"/>
  <c r="K31" i="10"/>
  <c r="S31" i="10" s="1"/>
  <c r="D31" i="10"/>
  <c r="C31" i="10"/>
  <c r="B31" i="10"/>
  <c r="A31" i="10"/>
  <c r="K30" i="10"/>
  <c r="S30" i="10" s="1"/>
  <c r="D30" i="10"/>
  <c r="C30" i="10"/>
  <c r="B30" i="10"/>
  <c r="A30" i="10"/>
  <c r="K29" i="10"/>
  <c r="S29" i="10" s="1"/>
  <c r="D29" i="10"/>
  <c r="C29" i="10"/>
  <c r="B29" i="10"/>
  <c r="A29" i="10"/>
  <c r="K28" i="10"/>
  <c r="S28" i="10" s="1"/>
  <c r="D28" i="10"/>
  <c r="C28" i="10"/>
  <c r="B28" i="10"/>
  <c r="A28" i="10"/>
  <c r="K27" i="10"/>
  <c r="S27" i="10" s="1"/>
  <c r="D27" i="10"/>
  <c r="C27" i="10"/>
  <c r="B27" i="10"/>
  <c r="A27" i="10"/>
  <c r="K26" i="10"/>
  <c r="S26" i="10" s="1"/>
  <c r="D26" i="10"/>
  <c r="C26" i="10"/>
  <c r="B26" i="10"/>
  <c r="A26" i="10"/>
  <c r="K25" i="10"/>
  <c r="S25" i="10" s="1"/>
  <c r="D25" i="10"/>
  <c r="C25" i="10"/>
  <c r="B25" i="10"/>
  <c r="A25" i="10"/>
  <c r="K24" i="10"/>
  <c r="S24" i="10" s="1"/>
  <c r="D24" i="10"/>
  <c r="C24" i="10"/>
  <c r="B24" i="10"/>
  <c r="A24" i="10"/>
  <c r="K23" i="10"/>
  <c r="S23" i="10" s="1"/>
  <c r="D23" i="10"/>
  <c r="C23" i="10"/>
  <c r="B23" i="10"/>
  <c r="A23" i="10"/>
  <c r="K22" i="10"/>
  <c r="S22" i="10" s="1"/>
  <c r="E22" i="10"/>
  <c r="D22" i="10"/>
  <c r="C22" i="10"/>
  <c r="B22" i="10"/>
  <c r="A22" i="10"/>
  <c r="K21" i="10"/>
  <c r="S21" i="10" s="1"/>
  <c r="D21" i="10"/>
  <c r="C21" i="10"/>
  <c r="B21" i="10"/>
  <c r="A21" i="10"/>
  <c r="K20" i="10"/>
  <c r="S20" i="10" s="1"/>
  <c r="D20" i="10"/>
  <c r="C20" i="10"/>
  <c r="B20" i="10"/>
  <c r="A20" i="10"/>
  <c r="K19" i="10"/>
  <c r="S19" i="10" s="1"/>
  <c r="D19" i="10"/>
  <c r="C19" i="10"/>
  <c r="B19" i="10"/>
  <c r="A19" i="10"/>
  <c r="K18" i="10"/>
  <c r="S18" i="10" s="1"/>
  <c r="D18" i="10"/>
  <c r="C18" i="10"/>
  <c r="B18" i="10"/>
  <c r="A18" i="10"/>
  <c r="K17" i="10"/>
  <c r="S17" i="10" s="1"/>
  <c r="D17" i="10"/>
  <c r="C17" i="10"/>
  <c r="B17" i="10"/>
  <c r="A17" i="10"/>
  <c r="K16" i="10"/>
  <c r="S16" i="10" s="1"/>
  <c r="D16" i="10"/>
  <c r="C16" i="10"/>
  <c r="B16" i="10"/>
  <c r="A16" i="10"/>
  <c r="K15" i="10"/>
  <c r="S15" i="10" s="1"/>
  <c r="D15" i="10"/>
  <c r="C15" i="10"/>
  <c r="B15" i="10"/>
  <c r="A15" i="10"/>
  <c r="K14" i="10"/>
  <c r="S14" i="10" s="1"/>
  <c r="D14" i="10"/>
  <c r="C14" i="10"/>
  <c r="B14" i="10"/>
  <c r="A14" i="10"/>
  <c r="K13" i="10"/>
  <c r="S13" i="10" s="1"/>
  <c r="D13" i="10"/>
  <c r="C13" i="10"/>
  <c r="B13" i="10"/>
  <c r="A13" i="10"/>
  <c r="K12" i="10"/>
  <c r="S12" i="10" s="1"/>
  <c r="D12" i="10"/>
  <c r="C12" i="10"/>
  <c r="B12" i="10"/>
  <c r="A12" i="10"/>
  <c r="A5" i="10"/>
  <c r="F2" i="10"/>
  <c r="N52" i="7"/>
  <c r="K13" i="7"/>
  <c r="O13" i="7" s="1"/>
  <c r="K14" i="7"/>
  <c r="O14" i="7" s="1"/>
  <c r="K15" i="7"/>
  <c r="O15" i="7" s="1"/>
  <c r="K16" i="7"/>
  <c r="K17" i="7"/>
  <c r="K18" i="7"/>
  <c r="O18" i="7" s="1"/>
  <c r="K19" i="7"/>
  <c r="O19" i="7" s="1"/>
  <c r="K20" i="7"/>
  <c r="O20" i="7" s="1"/>
  <c r="K21" i="7"/>
  <c r="O21" i="7" s="1"/>
  <c r="K22" i="7"/>
  <c r="O22" i="7" s="1"/>
  <c r="K23" i="7"/>
  <c r="O23" i="7" s="1"/>
  <c r="K24" i="7"/>
  <c r="O24" i="7" s="1"/>
  <c r="K25" i="7"/>
  <c r="O25" i="7" s="1"/>
  <c r="K26" i="7"/>
  <c r="O26" i="7" s="1"/>
  <c r="K27" i="7"/>
  <c r="O27" i="7" s="1"/>
  <c r="K28" i="7"/>
  <c r="O28" i="7" s="1"/>
  <c r="K29" i="7"/>
  <c r="O29" i="7" s="1"/>
  <c r="K30" i="7"/>
  <c r="O30" i="7" s="1"/>
  <c r="K31" i="7"/>
  <c r="O31" i="7" s="1"/>
  <c r="K32" i="7"/>
  <c r="O32" i="7" s="1"/>
  <c r="K33" i="7"/>
  <c r="O33" i="7" s="1"/>
  <c r="K34" i="7"/>
  <c r="O34" i="7" s="1"/>
  <c r="K35" i="7"/>
  <c r="O35" i="7" s="1"/>
  <c r="K36" i="7"/>
  <c r="O36" i="7" s="1"/>
  <c r="K37" i="7"/>
  <c r="O37" i="7" s="1"/>
  <c r="K38" i="7"/>
  <c r="S38" i="7" s="1"/>
  <c r="K39" i="7"/>
  <c r="O39" i="7" s="1"/>
  <c r="K40" i="7"/>
  <c r="O40" i="7" s="1"/>
  <c r="K41" i="7"/>
  <c r="O41" i="7" s="1"/>
  <c r="K42" i="7"/>
  <c r="O42" i="7" s="1"/>
  <c r="K43" i="7"/>
  <c r="O43" i="7" s="1"/>
  <c r="K44" i="7"/>
  <c r="O44" i="7" s="1"/>
  <c r="K45" i="7"/>
  <c r="O45" i="7" s="1"/>
  <c r="K46" i="7"/>
  <c r="O46" i="7" s="1"/>
  <c r="K47" i="7"/>
  <c r="O47" i="7" s="1"/>
  <c r="K48" i="7"/>
  <c r="O48" i="7" s="1"/>
  <c r="K49" i="7"/>
  <c r="O49" i="7" s="1"/>
  <c r="K50" i="7"/>
  <c r="O50" i="7" s="1"/>
  <c r="K51" i="7"/>
  <c r="O51" i="7" s="1"/>
  <c r="K12" i="7"/>
  <c r="O12" i="7" s="1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12" i="7"/>
  <c r="A5" i="7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11" i="2"/>
  <c r="A4" i="2"/>
  <c r="O16" i="7"/>
  <c r="O17" i="7"/>
  <c r="F43" i="7"/>
  <c r="G43" i="7"/>
  <c r="F44" i="7"/>
  <c r="G44" i="7"/>
  <c r="F45" i="7"/>
  <c r="G45" i="7"/>
  <c r="F46" i="7"/>
  <c r="G46" i="7"/>
  <c r="F47" i="7"/>
  <c r="G47" i="7"/>
  <c r="F48" i="7"/>
  <c r="G48" i="7"/>
  <c r="F49" i="7"/>
  <c r="G49" i="7"/>
  <c r="F50" i="7"/>
  <c r="G50" i="7"/>
  <c r="F51" i="7"/>
  <c r="G51" i="7"/>
  <c r="G42" i="7"/>
  <c r="F42" i="7"/>
  <c r="F40" i="7"/>
  <c r="G40" i="7"/>
  <c r="F41" i="7"/>
  <c r="G41" i="7"/>
  <c r="G39" i="7"/>
  <c r="F39" i="7"/>
  <c r="G38" i="7"/>
  <c r="F38" i="7"/>
  <c r="F36" i="7"/>
  <c r="G36" i="7"/>
  <c r="F37" i="7"/>
  <c r="G37" i="7"/>
  <c r="G35" i="7"/>
  <c r="F35" i="7"/>
  <c r="F34" i="7"/>
  <c r="G34" i="7"/>
  <c r="G33" i="7"/>
  <c r="F33" i="7"/>
  <c r="F26" i="7"/>
  <c r="G26" i="7"/>
  <c r="F27" i="7"/>
  <c r="G27" i="7"/>
  <c r="F28" i="7"/>
  <c r="G28" i="7"/>
  <c r="F29" i="7"/>
  <c r="G29" i="7"/>
  <c r="F30" i="7"/>
  <c r="G30" i="7"/>
  <c r="F31" i="7"/>
  <c r="G31" i="7"/>
  <c r="F32" i="7"/>
  <c r="G32" i="7"/>
  <c r="G25" i="7"/>
  <c r="F25" i="7"/>
  <c r="F13" i="7"/>
  <c r="G13" i="7"/>
  <c r="F14" i="7"/>
  <c r="G14" i="7"/>
  <c r="F15" i="7"/>
  <c r="G15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F23" i="7"/>
  <c r="G23" i="7"/>
  <c r="F24" i="7"/>
  <c r="G24" i="7"/>
  <c r="G12" i="7"/>
  <c r="F12" i="7"/>
  <c r="M52" i="7"/>
  <c r="L52" i="7"/>
  <c r="J52" i="7"/>
  <c r="I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F2" i="7"/>
  <c r="F2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11" i="2"/>
  <c r="J51" i="2"/>
  <c r="I51" i="2"/>
  <c r="H51" i="2"/>
  <c r="G51" i="2"/>
  <c r="F51" i="2"/>
  <c r="K50" i="2"/>
  <c r="H51" i="7" s="1"/>
  <c r="K49" i="2"/>
  <c r="H50" i="7" s="1"/>
  <c r="K48" i="2"/>
  <c r="H49" i="7" s="1"/>
  <c r="K47" i="2"/>
  <c r="H48" i="7" s="1"/>
  <c r="K46" i="2"/>
  <c r="H47" i="7" s="1"/>
  <c r="K45" i="2"/>
  <c r="H46" i="7" s="1"/>
  <c r="K44" i="2"/>
  <c r="H45" i="7" s="1"/>
  <c r="K43" i="2"/>
  <c r="H44" i="7" s="1"/>
  <c r="K42" i="2"/>
  <c r="H43" i="7" s="1"/>
  <c r="K41" i="2"/>
  <c r="H42" i="7" s="1"/>
  <c r="K40" i="2"/>
  <c r="H41" i="7" s="1"/>
  <c r="K39" i="2"/>
  <c r="H40" i="7" s="1"/>
  <c r="K38" i="2"/>
  <c r="H39" i="7" s="1"/>
  <c r="K37" i="2"/>
  <c r="H38" i="7" s="1"/>
  <c r="K36" i="2"/>
  <c r="H37" i="7" s="1"/>
  <c r="K35" i="2"/>
  <c r="H36" i="7" s="1"/>
  <c r="K34" i="2"/>
  <c r="H35" i="7" s="1"/>
  <c r="K33" i="2"/>
  <c r="H34" i="7" s="1"/>
  <c r="K32" i="2"/>
  <c r="H33" i="7" s="1"/>
  <c r="K31" i="2"/>
  <c r="H32" i="7" s="1"/>
  <c r="K30" i="2"/>
  <c r="H31" i="7" s="1"/>
  <c r="K29" i="2"/>
  <c r="H30" i="7" s="1"/>
  <c r="K28" i="2"/>
  <c r="H29" i="7" s="1"/>
  <c r="K27" i="2"/>
  <c r="H28" i="7" s="1"/>
  <c r="K26" i="2"/>
  <c r="H27" i="7" s="1"/>
  <c r="K25" i="2"/>
  <c r="H26" i="7" s="1"/>
  <c r="K24" i="2"/>
  <c r="H25" i="7" s="1"/>
  <c r="K23" i="2"/>
  <c r="H24" i="7" s="1"/>
  <c r="K22" i="2"/>
  <c r="H23" i="7" s="1"/>
  <c r="K21" i="2"/>
  <c r="H22" i="7" s="1"/>
  <c r="K20" i="2"/>
  <c r="H21" i="7" s="1"/>
  <c r="K19" i="2"/>
  <c r="H20" i="7" s="1"/>
  <c r="K18" i="2"/>
  <c r="H19" i="7" s="1"/>
  <c r="K17" i="2"/>
  <c r="H18" i="7" s="1"/>
  <c r="K16" i="2"/>
  <c r="K15" i="2"/>
  <c r="H16" i="7" s="1"/>
  <c r="K14" i="2"/>
  <c r="H15" i="7" s="1"/>
  <c r="K13" i="2"/>
  <c r="H14" i="7" s="1"/>
  <c r="K12" i="2"/>
  <c r="H13" i="7" s="1"/>
  <c r="K11" i="2"/>
  <c r="H12" i="7" s="1"/>
  <c r="G51" i="1"/>
  <c r="G53" i="1" s="1"/>
  <c r="E32" i="1"/>
  <c r="E32" i="2" s="1"/>
  <c r="E33" i="1"/>
  <c r="E34" i="1"/>
  <c r="E35" i="17" s="1"/>
  <c r="E35" i="1"/>
  <c r="E36" i="1"/>
  <c r="E36" i="2" s="1"/>
  <c r="E37" i="1"/>
  <c r="E38" i="7" s="1"/>
  <c r="E38" i="1"/>
  <c r="E39" i="17" s="1"/>
  <c r="E39" i="1"/>
  <c r="E40" i="7" s="1"/>
  <c r="E40" i="1"/>
  <c r="E41" i="1"/>
  <c r="E41" i="2" s="1"/>
  <c r="E42" i="1"/>
  <c r="E43" i="1"/>
  <c r="E44" i="10" s="1"/>
  <c r="E44" i="1"/>
  <c r="E45" i="13" s="1"/>
  <c r="E45" i="1"/>
  <c r="E46" i="1"/>
  <c r="E47" i="1"/>
  <c r="E48" i="13" s="1"/>
  <c r="E48" i="1"/>
  <c r="E49" i="15" s="1"/>
  <c r="E49" i="1"/>
  <c r="E50" i="1"/>
  <c r="E51" i="13" s="1"/>
  <c r="E12" i="1"/>
  <c r="E13" i="7" s="1"/>
  <c r="E13" i="1"/>
  <c r="E14" i="10" s="1"/>
  <c r="E14" i="1"/>
  <c r="E15" i="7" s="1"/>
  <c r="E15" i="1"/>
  <c r="E16" i="10" s="1"/>
  <c r="E16" i="1"/>
  <c r="E17" i="1"/>
  <c r="E18" i="7" s="1"/>
  <c r="E18" i="1"/>
  <c r="E19" i="15" s="1"/>
  <c r="E19" i="1"/>
  <c r="E20" i="17" s="1"/>
  <c r="E20" i="1"/>
  <c r="E21" i="13" s="1"/>
  <c r="E21" i="1"/>
  <c r="E21" i="2" s="1"/>
  <c r="E22" i="1"/>
  <c r="E23" i="1"/>
  <c r="E24" i="13" s="1"/>
  <c r="E24" i="1"/>
  <c r="E25" i="15" s="1"/>
  <c r="E25" i="1"/>
  <c r="E26" i="1"/>
  <c r="E27" i="7" s="1"/>
  <c r="E27" i="1"/>
  <c r="E28" i="1"/>
  <c r="E29" i="1"/>
  <c r="E29" i="2" s="1"/>
  <c r="E30" i="1"/>
  <c r="E31" i="15" s="1"/>
  <c r="E31" i="1"/>
  <c r="E11" i="1"/>
  <c r="E12" i="7" s="1"/>
  <c r="H37" i="17" l="1"/>
  <c r="L36" i="21"/>
  <c r="L31" i="21"/>
  <c r="H32" i="17"/>
  <c r="H25" i="17"/>
  <c r="L24" i="21"/>
  <c r="L35" i="20"/>
  <c r="H36" i="15"/>
  <c r="H29" i="15"/>
  <c r="L28" i="20"/>
  <c r="L20" i="21"/>
  <c r="H21" i="17"/>
  <c r="L20" i="20"/>
  <c r="H21" i="15"/>
  <c r="L20" i="19"/>
  <c r="H21" i="13"/>
  <c r="L20" i="18"/>
  <c r="H21" i="10"/>
  <c r="L19" i="21"/>
  <c r="H20" i="17"/>
  <c r="H17" i="15"/>
  <c r="L16" i="20"/>
  <c r="H14" i="17"/>
  <c r="L13" i="21"/>
  <c r="H14" i="13"/>
  <c r="L13" i="19"/>
  <c r="H14" i="10"/>
  <c r="L13" i="18"/>
  <c r="H13" i="17"/>
  <c r="L12" i="21"/>
  <c r="H49" i="17"/>
  <c r="L48" i="21"/>
  <c r="L44" i="21"/>
  <c r="H45" i="17"/>
  <c r="L43" i="21"/>
  <c r="H44" i="17"/>
  <c r="L11" i="19"/>
  <c r="H12" i="13"/>
  <c r="L32" i="21"/>
  <c r="H33" i="17"/>
  <c r="L47" i="20"/>
  <c r="H48" i="15"/>
  <c r="L44" i="20"/>
  <c r="H45" i="15"/>
  <c r="L32" i="20"/>
  <c r="H33" i="15"/>
  <c r="H50" i="13"/>
  <c r="L49" i="19"/>
  <c r="L44" i="19"/>
  <c r="H45" i="13"/>
  <c r="L32" i="19"/>
  <c r="H33" i="13"/>
  <c r="L44" i="18"/>
  <c r="H45" i="10"/>
  <c r="L32" i="18"/>
  <c r="H33" i="10"/>
  <c r="H38" i="17"/>
  <c r="L37" i="21"/>
  <c r="H38" i="13"/>
  <c r="L37" i="19"/>
  <c r="H38" i="10"/>
  <c r="L37" i="18"/>
  <c r="H24" i="15"/>
  <c r="L25" i="21"/>
  <c r="L40" i="21"/>
  <c r="L49" i="21"/>
  <c r="L49" i="20"/>
  <c r="L33" i="20"/>
  <c r="H41" i="15"/>
  <c r="L25" i="20"/>
  <c r="L17" i="20"/>
  <c r="L40" i="19"/>
  <c r="L25" i="19"/>
  <c r="K51" i="19"/>
  <c r="K53" i="19" s="1"/>
  <c r="L17" i="19"/>
  <c r="L49" i="18"/>
  <c r="L33" i="18"/>
  <c r="L40" i="18"/>
  <c r="L34" i="18"/>
  <c r="L25" i="18"/>
  <c r="K51" i="18"/>
  <c r="K53" i="18" s="1"/>
  <c r="K51" i="21"/>
  <c r="K53" i="21" s="1"/>
  <c r="F53" i="21"/>
  <c r="L51" i="21"/>
  <c r="G53" i="21"/>
  <c r="H53" i="21"/>
  <c r="L11" i="21"/>
  <c r="L42" i="20"/>
  <c r="K51" i="20"/>
  <c r="J53" i="20" s="1"/>
  <c r="L11" i="20"/>
  <c r="E51" i="20"/>
  <c r="F53" i="19"/>
  <c r="G53" i="19"/>
  <c r="H53" i="19"/>
  <c r="F53" i="18"/>
  <c r="L11" i="18"/>
  <c r="P27" i="7"/>
  <c r="O44" i="17"/>
  <c r="S44" i="17"/>
  <c r="E18" i="15"/>
  <c r="E36" i="15"/>
  <c r="E20" i="10"/>
  <c r="E36" i="10"/>
  <c r="E32" i="13"/>
  <c r="E18" i="10"/>
  <c r="E34" i="10"/>
  <c r="E33" i="15"/>
  <c r="E32" i="10"/>
  <c r="E24" i="15"/>
  <c r="S43" i="13"/>
  <c r="O46" i="15"/>
  <c r="P46" i="15" s="1"/>
  <c r="S51" i="15"/>
  <c r="S34" i="15"/>
  <c r="S43" i="15"/>
  <c r="O45" i="15"/>
  <c r="S26" i="17"/>
  <c r="S50" i="17"/>
  <c r="S23" i="17"/>
  <c r="S41" i="17"/>
  <c r="S35" i="17"/>
  <c r="S32" i="17"/>
  <c r="S29" i="17"/>
  <c r="S38" i="17"/>
  <c r="S47" i="17"/>
  <c r="S39" i="15"/>
  <c r="S29" i="15"/>
  <c r="S28" i="15"/>
  <c r="S33" i="15"/>
  <c r="S38" i="15"/>
  <c r="S50" i="15"/>
  <c r="O30" i="15"/>
  <c r="P30" i="15" s="1"/>
  <c r="O35" i="15"/>
  <c r="O40" i="15"/>
  <c r="P40" i="15" s="1"/>
  <c r="O25" i="15"/>
  <c r="P25" i="15" s="1"/>
  <c r="O47" i="15"/>
  <c r="P47" i="15" s="1"/>
  <c r="O32" i="15"/>
  <c r="P32" i="15" s="1"/>
  <c r="O42" i="15"/>
  <c r="O27" i="15"/>
  <c r="O37" i="15"/>
  <c r="P37" i="15" s="1"/>
  <c r="O49" i="15"/>
  <c r="P49" i="15" s="1"/>
  <c r="O44" i="15"/>
  <c r="P44" i="15" s="1"/>
  <c r="O31" i="15"/>
  <c r="P31" i="15" s="1"/>
  <c r="O41" i="15"/>
  <c r="S22" i="15"/>
  <c r="O26" i="15"/>
  <c r="O36" i="15"/>
  <c r="P36" i="15" s="1"/>
  <c r="O48" i="15"/>
  <c r="P48" i="15" s="1"/>
  <c r="S41" i="13"/>
  <c r="O26" i="13"/>
  <c r="O28" i="13"/>
  <c r="P30" i="7"/>
  <c r="E40" i="10"/>
  <c r="E30" i="10"/>
  <c r="E21" i="15"/>
  <c r="E22" i="17"/>
  <c r="E24" i="17"/>
  <c r="E46" i="10"/>
  <c r="E31" i="17"/>
  <c r="P48" i="7"/>
  <c r="P47" i="7"/>
  <c r="P23" i="7"/>
  <c r="P33" i="15"/>
  <c r="S17" i="17"/>
  <c r="S20" i="17"/>
  <c r="S14" i="17"/>
  <c r="K52" i="17"/>
  <c r="O14" i="15"/>
  <c r="P14" i="15" s="1"/>
  <c r="O19" i="15"/>
  <c r="P19" i="15" s="1"/>
  <c r="O24" i="15"/>
  <c r="O16" i="15"/>
  <c r="P16" i="15" s="1"/>
  <c r="O21" i="15"/>
  <c r="O13" i="15"/>
  <c r="P13" i="15" s="1"/>
  <c r="O18" i="15"/>
  <c r="P18" i="15" s="1"/>
  <c r="O23" i="15"/>
  <c r="P23" i="15" s="1"/>
  <c r="O15" i="15"/>
  <c r="P15" i="15" s="1"/>
  <c r="O20" i="15"/>
  <c r="P20" i="15" s="1"/>
  <c r="K52" i="15"/>
  <c r="O17" i="15"/>
  <c r="P17" i="15" s="1"/>
  <c r="O12" i="15"/>
  <c r="P12" i="15" s="1"/>
  <c r="P46" i="7"/>
  <c r="P34" i="7"/>
  <c r="P22" i="7"/>
  <c r="P45" i="7"/>
  <c r="P33" i="7"/>
  <c r="P21" i="7"/>
  <c r="P44" i="7"/>
  <c r="P32" i="7"/>
  <c r="P20" i="7"/>
  <c r="P26" i="7"/>
  <c r="P43" i="7"/>
  <c r="P19" i="7"/>
  <c r="P29" i="7"/>
  <c r="P29" i="17"/>
  <c r="S38" i="13"/>
  <c r="O51" i="13"/>
  <c r="P51" i="13" s="1"/>
  <c r="S36" i="13"/>
  <c r="O48" i="13"/>
  <c r="P48" i="13" s="1"/>
  <c r="O33" i="13"/>
  <c r="P33" i="13" s="1"/>
  <c r="E42" i="15"/>
  <c r="E39" i="15"/>
  <c r="E42" i="17"/>
  <c r="E22" i="13"/>
  <c r="E49" i="13"/>
  <c r="E12" i="17"/>
  <c r="E12" i="10"/>
  <c r="E20" i="13"/>
  <c r="E35" i="13"/>
  <c r="E15" i="15"/>
  <c r="E51" i="15"/>
  <c r="E50" i="10"/>
  <c r="E37" i="13"/>
  <c r="D52" i="15"/>
  <c r="E47" i="17"/>
  <c r="E49" i="17"/>
  <c r="E48" i="10"/>
  <c r="E12" i="15"/>
  <c r="E30" i="15"/>
  <c r="E48" i="15"/>
  <c r="E30" i="17"/>
  <c r="E32" i="17"/>
  <c r="E45" i="17"/>
  <c r="E42" i="10"/>
  <c r="C52" i="15"/>
  <c r="E24" i="10"/>
  <c r="E27" i="15"/>
  <c r="E45" i="15"/>
  <c r="O21" i="13"/>
  <c r="P21" i="13" s="1"/>
  <c r="O23" i="13"/>
  <c r="P23" i="13" s="1"/>
  <c r="O18" i="13"/>
  <c r="P18" i="13" s="1"/>
  <c r="O16" i="13"/>
  <c r="P16" i="13" s="1"/>
  <c r="O13" i="13"/>
  <c r="P13" i="13" s="1"/>
  <c r="O30" i="13"/>
  <c r="P30" i="13" s="1"/>
  <c r="O45" i="13"/>
  <c r="P45" i="13" s="1"/>
  <c r="O15" i="13"/>
  <c r="P15" i="13" s="1"/>
  <c r="O20" i="13"/>
  <c r="P20" i="13" s="1"/>
  <c r="O25" i="13"/>
  <c r="P25" i="13" s="1"/>
  <c r="O35" i="13"/>
  <c r="P35" i="13" s="1"/>
  <c r="O40" i="13"/>
  <c r="P40" i="13" s="1"/>
  <c r="O50" i="13"/>
  <c r="P50" i="13" s="1"/>
  <c r="K52" i="13"/>
  <c r="O17" i="13"/>
  <c r="P17" i="13" s="1"/>
  <c r="O27" i="13"/>
  <c r="P27" i="13" s="1"/>
  <c r="O32" i="13"/>
  <c r="P32" i="13" s="1"/>
  <c r="O42" i="13"/>
  <c r="P42" i="13" s="1"/>
  <c r="O47" i="13"/>
  <c r="P47" i="13" s="1"/>
  <c r="O12" i="13"/>
  <c r="O22" i="13"/>
  <c r="P22" i="13" s="1"/>
  <c r="O37" i="13"/>
  <c r="P37" i="13" s="1"/>
  <c r="S12" i="13"/>
  <c r="O19" i="13"/>
  <c r="P19" i="13" s="1"/>
  <c r="O29" i="13"/>
  <c r="P29" i="13" s="1"/>
  <c r="O34" i="13"/>
  <c r="P34" i="13" s="1"/>
  <c r="O44" i="13"/>
  <c r="P44" i="13" s="1"/>
  <c r="O14" i="13"/>
  <c r="P14" i="13" s="1"/>
  <c r="O24" i="13"/>
  <c r="P24" i="13" s="1"/>
  <c r="O39" i="13"/>
  <c r="P39" i="13" s="1"/>
  <c r="O49" i="13"/>
  <c r="P49" i="13" s="1"/>
  <c r="O31" i="13"/>
  <c r="P31" i="13" s="1"/>
  <c r="O46" i="13"/>
  <c r="P46" i="13" s="1"/>
  <c r="G52" i="17"/>
  <c r="F52" i="17"/>
  <c r="H52" i="17"/>
  <c r="P17" i="17"/>
  <c r="P41" i="17"/>
  <c r="G52" i="15"/>
  <c r="P38" i="15"/>
  <c r="P51" i="15"/>
  <c r="P43" i="15"/>
  <c r="F52" i="15"/>
  <c r="P35" i="15"/>
  <c r="P27" i="15"/>
  <c r="P45" i="15"/>
  <c r="P50" i="15"/>
  <c r="P29" i="15"/>
  <c r="P21" i="15"/>
  <c r="P26" i="15"/>
  <c r="P39" i="15"/>
  <c r="H52" i="13"/>
  <c r="P26" i="13"/>
  <c r="P41" i="13"/>
  <c r="P43" i="13"/>
  <c r="P38" i="13"/>
  <c r="F52" i="13"/>
  <c r="G52" i="13"/>
  <c r="P25" i="7"/>
  <c r="P24" i="7"/>
  <c r="P37" i="7"/>
  <c r="P36" i="7"/>
  <c r="P35" i="7"/>
  <c r="P42" i="7"/>
  <c r="P18" i="7"/>
  <c r="P41" i="7"/>
  <c r="P31" i="7"/>
  <c r="P16" i="7"/>
  <c r="P40" i="7"/>
  <c r="P15" i="7"/>
  <c r="P51" i="7"/>
  <c r="P39" i="7"/>
  <c r="P50" i="7"/>
  <c r="P14" i="7"/>
  <c r="P12" i="7"/>
  <c r="P28" i="7"/>
  <c r="P49" i="7"/>
  <c r="P13" i="7"/>
  <c r="C52" i="13"/>
  <c r="E14" i="17"/>
  <c r="C52" i="10"/>
  <c r="D52" i="13"/>
  <c r="E29" i="17"/>
  <c r="E29" i="10"/>
  <c r="E29" i="13"/>
  <c r="E29" i="15"/>
  <c r="E17" i="10"/>
  <c r="E17" i="13"/>
  <c r="E17" i="17"/>
  <c r="E17" i="15"/>
  <c r="E44" i="17"/>
  <c r="E44" i="13"/>
  <c r="E44" i="15"/>
  <c r="E28" i="15"/>
  <c r="E28" i="13"/>
  <c r="E28" i="17"/>
  <c r="D52" i="17"/>
  <c r="E16" i="17"/>
  <c r="E16" i="15"/>
  <c r="E16" i="13"/>
  <c r="E14" i="13"/>
  <c r="E14" i="15"/>
  <c r="E43" i="7"/>
  <c r="E43" i="15"/>
  <c r="E43" i="13"/>
  <c r="E43" i="17"/>
  <c r="E43" i="10"/>
  <c r="E25" i="2"/>
  <c r="E26" i="13"/>
  <c r="E26" i="15"/>
  <c r="E26" i="17"/>
  <c r="E40" i="2"/>
  <c r="L40" i="2" s="1"/>
  <c r="E41" i="17"/>
  <c r="E41" i="10"/>
  <c r="E41" i="13"/>
  <c r="E41" i="15"/>
  <c r="E28" i="10"/>
  <c r="E26" i="10"/>
  <c r="C52" i="17"/>
  <c r="E20" i="15"/>
  <c r="E23" i="15"/>
  <c r="E32" i="15"/>
  <c r="E35" i="15"/>
  <c r="E38" i="15"/>
  <c r="E47" i="15"/>
  <c r="E50" i="15"/>
  <c r="E15" i="17"/>
  <c r="E34" i="17"/>
  <c r="E51" i="17"/>
  <c r="E23" i="13"/>
  <c r="E50" i="13"/>
  <c r="E13" i="17"/>
  <c r="E19" i="17"/>
  <c r="E36" i="17"/>
  <c r="E38" i="17"/>
  <c r="E38" i="13"/>
  <c r="E13" i="10"/>
  <c r="E15" i="10"/>
  <c r="E19" i="10"/>
  <c r="E21" i="10"/>
  <c r="E23" i="10"/>
  <c r="E25" i="10"/>
  <c r="E27" i="10"/>
  <c r="E31" i="10"/>
  <c r="E33" i="10"/>
  <c r="E35" i="10"/>
  <c r="E37" i="10"/>
  <c r="E39" i="10"/>
  <c r="E45" i="10"/>
  <c r="E47" i="10"/>
  <c r="E49" i="10"/>
  <c r="E51" i="10"/>
  <c r="E21" i="17"/>
  <c r="E23" i="17"/>
  <c r="E40" i="17"/>
  <c r="E13" i="13"/>
  <c r="E19" i="13"/>
  <c r="E25" i="13"/>
  <c r="E31" i="13"/>
  <c r="E34" i="13"/>
  <c r="E40" i="13"/>
  <c r="E46" i="13"/>
  <c r="E25" i="17"/>
  <c r="E13" i="15"/>
  <c r="E22" i="15"/>
  <c r="E34" i="15"/>
  <c r="E37" i="15"/>
  <c r="E40" i="15"/>
  <c r="E46" i="15"/>
  <c r="E27" i="17"/>
  <c r="E46" i="17"/>
  <c r="E48" i="17"/>
  <c r="E50" i="17"/>
  <c r="E33" i="17"/>
  <c r="D52" i="10"/>
  <c r="E12" i="13"/>
  <c r="E15" i="13"/>
  <c r="E18" i="13"/>
  <c r="E27" i="13"/>
  <c r="E30" i="13"/>
  <c r="E33" i="13"/>
  <c r="E36" i="13"/>
  <c r="E39" i="13"/>
  <c r="E42" i="13"/>
  <c r="E18" i="17"/>
  <c r="E37" i="17"/>
  <c r="O12" i="17"/>
  <c r="O15" i="17"/>
  <c r="P15" i="17" s="1"/>
  <c r="O18" i="17"/>
  <c r="P18" i="17" s="1"/>
  <c r="O21" i="17"/>
  <c r="P21" i="17" s="1"/>
  <c r="O24" i="17"/>
  <c r="P24" i="17" s="1"/>
  <c r="O27" i="17"/>
  <c r="P27" i="17" s="1"/>
  <c r="O30" i="17"/>
  <c r="P30" i="17" s="1"/>
  <c r="O33" i="17"/>
  <c r="P33" i="17" s="1"/>
  <c r="O36" i="17"/>
  <c r="P36" i="17" s="1"/>
  <c r="O39" i="17"/>
  <c r="P39" i="17" s="1"/>
  <c r="O42" i="17"/>
  <c r="P42" i="17" s="1"/>
  <c r="O45" i="17"/>
  <c r="P45" i="17" s="1"/>
  <c r="O48" i="17"/>
  <c r="P48" i="17" s="1"/>
  <c r="O51" i="17"/>
  <c r="S12" i="17"/>
  <c r="O13" i="17"/>
  <c r="P13" i="17" s="1"/>
  <c r="O16" i="17"/>
  <c r="P16" i="17" s="1"/>
  <c r="O19" i="17"/>
  <c r="P19" i="17" s="1"/>
  <c r="O22" i="17"/>
  <c r="P22" i="17" s="1"/>
  <c r="O25" i="17"/>
  <c r="P25" i="17" s="1"/>
  <c r="O28" i="17"/>
  <c r="P28" i="17" s="1"/>
  <c r="O31" i="17"/>
  <c r="P31" i="17" s="1"/>
  <c r="O34" i="17"/>
  <c r="O37" i="17"/>
  <c r="P37" i="17" s="1"/>
  <c r="O40" i="17"/>
  <c r="P40" i="17" s="1"/>
  <c r="O43" i="17"/>
  <c r="P43" i="17" s="1"/>
  <c r="O46" i="17"/>
  <c r="O49" i="17"/>
  <c r="P49" i="17" s="1"/>
  <c r="P34" i="17"/>
  <c r="P46" i="17"/>
  <c r="P51" i="17"/>
  <c r="P14" i="17"/>
  <c r="P20" i="17"/>
  <c r="P23" i="17"/>
  <c r="P26" i="17"/>
  <c r="P32" i="17"/>
  <c r="P35" i="17"/>
  <c r="P38" i="17"/>
  <c r="P44" i="17"/>
  <c r="P47" i="17"/>
  <c r="P50" i="17"/>
  <c r="P42" i="15"/>
  <c r="P22" i="15"/>
  <c r="P28" i="15"/>
  <c r="P34" i="15"/>
  <c r="P28" i="13"/>
  <c r="P36" i="13"/>
  <c r="F52" i="10"/>
  <c r="G52" i="10"/>
  <c r="O26" i="10"/>
  <c r="O32" i="10"/>
  <c r="O20" i="10"/>
  <c r="O38" i="10"/>
  <c r="P38" i="10" s="1"/>
  <c r="O44" i="10"/>
  <c r="P44" i="10" s="1"/>
  <c r="O14" i="10"/>
  <c r="O12" i="10"/>
  <c r="O18" i="10"/>
  <c r="O24" i="10"/>
  <c r="O30" i="10"/>
  <c r="O36" i="10"/>
  <c r="P36" i="10" s="1"/>
  <c r="O42" i="10"/>
  <c r="P42" i="10" s="1"/>
  <c r="S47" i="10"/>
  <c r="O47" i="10"/>
  <c r="P47" i="10" s="1"/>
  <c r="S51" i="10"/>
  <c r="O51" i="10"/>
  <c r="P51" i="10" s="1"/>
  <c r="O17" i="10"/>
  <c r="O23" i="10"/>
  <c r="O29" i="10"/>
  <c r="P29" i="10" s="1"/>
  <c r="O35" i="10"/>
  <c r="P35" i="10" s="1"/>
  <c r="O41" i="10"/>
  <c r="P41" i="10" s="1"/>
  <c r="O16" i="10"/>
  <c r="O22" i="10"/>
  <c r="O28" i="10"/>
  <c r="O34" i="10"/>
  <c r="P34" i="10" s="1"/>
  <c r="O40" i="10"/>
  <c r="P40" i="10" s="1"/>
  <c r="O46" i="10"/>
  <c r="P46" i="10" s="1"/>
  <c r="S50" i="10"/>
  <c r="O50" i="10"/>
  <c r="P50" i="10" s="1"/>
  <c r="O15" i="10"/>
  <c r="O21" i="10"/>
  <c r="O27" i="10"/>
  <c r="O33" i="10"/>
  <c r="P33" i="10" s="1"/>
  <c r="O39" i="10"/>
  <c r="P39" i="10" s="1"/>
  <c r="O45" i="10"/>
  <c r="P45" i="10" s="1"/>
  <c r="S49" i="10"/>
  <c r="O49" i="10"/>
  <c r="P49" i="10" s="1"/>
  <c r="O13" i="10"/>
  <c r="O19" i="10"/>
  <c r="O25" i="10"/>
  <c r="O31" i="10"/>
  <c r="O37" i="10"/>
  <c r="P37" i="10" s="1"/>
  <c r="O43" i="10"/>
  <c r="P43" i="10" s="1"/>
  <c r="S48" i="10"/>
  <c r="O48" i="10"/>
  <c r="P48" i="10" s="1"/>
  <c r="K52" i="10"/>
  <c r="S43" i="7"/>
  <c r="S27" i="7"/>
  <c r="S15" i="7"/>
  <c r="O38" i="7"/>
  <c r="L41" i="2"/>
  <c r="E13" i="2"/>
  <c r="E24" i="2"/>
  <c r="E47" i="7"/>
  <c r="E16" i="2"/>
  <c r="E44" i="2"/>
  <c r="L44" i="2" s="1"/>
  <c r="E44" i="7"/>
  <c r="S44" i="7" s="1"/>
  <c r="E39" i="2"/>
  <c r="E28" i="2"/>
  <c r="E12" i="2"/>
  <c r="E41" i="7"/>
  <c r="S41" i="7" s="1"/>
  <c r="E48" i="2"/>
  <c r="E42" i="7"/>
  <c r="E36" i="7"/>
  <c r="E21" i="7"/>
  <c r="E20" i="2"/>
  <c r="E50" i="7"/>
  <c r="F52" i="7"/>
  <c r="H17" i="7"/>
  <c r="H52" i="7" s="1"/>
  <c r="E23" i="2"/>
  <c r="L23" i="2" s="1"/>
  <c r="E50" i="2"/>
  <c r="L50" i="2" s="1"/>
  <c r="E38" i="2"/>
  <c r="L38" i="2" s="1"/>
  <c r="E24" i="7"/>
  <c r="E23" i="7"/>
  <c r="E22" i="2"/>
  <c r="L22" i="2" s="1"/>
  <c r="E32" i="7"/>
  <c r="S32" i="7" s="1"/>
  <c r="E31" i="2"/>
  <c r="E20" i="7"/>
  <c r="S20" i="7" s="1"/>
  <c r="E19" i="2"/>
  <c r="E46" i="2"/>
  <c r="E35" i="7"/>
  <c r="E34" i="2"/>
  <c r="E37" i="2"/>
  <c r="L37" i="2" s="1"/>
  <c r="E30" i="2"/>
  <c r="E31" i="7"/>
  <c r="E18" i="2"/>
  <c r="E19" i="7"/>
  <c r="S19" i="7" s="1"/>
  <c r="E34" i="7"/>
  <c r="S34" i="7" s="1"/>
  <c r="E17" i="2"/>
  <c r="E33" i="7"/>
  <c r="E45" i="2"/>
  <c r="L45" i="2" s="1"/>
  <c r="E46" i="7"/>
  <c r="S46" i="7" s="1"/>
  <c r="E28" i="7"/>
  <c r="E27" i="2"/>
  <c r="E16" i="7"/>
  <c r="E15" i="2"/>
  <c r="E42" i="2"/>
  <c r="E30" i="7"/>
  <c r="E49" i="2"/>
  <c r="E22" i="7"/>
  <c r="S22" i="7" s="1"/>
  <c r="E49" i="7"/>
  <c r="E37" i="7"/>
  <c r="E33" i="2"/>
  <c r="E51" i="7"/>
  <c r="E11" i="2"/>
  <c r="L11" i="2" s="1"/>
  <c r="E47" i="2"/>
  <c r="E35" i="2"/>
  <c r="L35" i="2" s="1"/>
  <c r="E39" i="7"/>
  <c r="S39" i="7" s="1"/>
  <c r="E45" i="7"/>
  <c r="S45" i="7" s="1"/>
  <c r="E48" i="7"/>
  <c r="E43" i="2"/>
  <c r="E25" i="7"/>
  <c r="E26" i="2"/>
  <c r="L26" i="2" s="1"/>
  <c r="E14" i="2"/>
  <c r="L14" i="2" s="1"/>
  <c r="E14" i="7"/>
  <c r="S14" i="7" s="1"/>
  <c r="E17" i="7"/>
  <c r="E26" i="7"/>
  <c r="S26" i="7" s="1"/>
  <c r="E29" i="7"/>
  <c r="S17" i="7"/>
  <c r="S29" i="7"/>
  <c r="S48" i="7"/>
  <c r="S13" i="7"/>
  <c r="S25" i="7"/>
  <c r="S37" i="7"/>
  <c r="S23" i="7"/>
  <c r="S35" i="7"/>
  <c r="S16" i="7"/>
  <c r="S28" i="7"/>
  <c r="S47" i="7"/>
  <c r="S21" i="7"/>
  <c r="S33" i="7"/>
  <c r="S40" i="7"/>
  <c r="K52" i="7"/>
  <c r="S31" i="7"/>
  <c r="S24" i="7"/>
  <c r="S36" i="7"/>
  <c r="G52" i="7"/>
  <c r="S50" i="7"/>
  <c r="S18" i="7"/>
  <c r="S42" i="7"/>
  <c r="S49" i="7"/>
  <c r="S51" i="7"/>
  <c r="S30" i="7"/>
  <c r="D52" i="7"/>
  <c r="C52" i="7"/>
  <c r="S12" i="7"/>
  <c r="K51" i="2"/>
  <c r="I53" i="2" s="1"/>
  <c r="L32" i="2"/>
  <c r="D51" i="2"/>
  <c r="C51" i="2"/>
  <c r="L21" i="2"/>
  <c r="L25" i="2"/>
  <c r="L29" i="2"/>
  <c r="L36" i="2"/>
  <c r="C51" i="1"/>
  <c r="D51" i="1"/>
  <c r="F51" i="1"/>
  <c r="F53" i="1" s="1"/>
  <c r="H51" i="1"/>
  <c r="H53" i="1" s="1"/>
  <c r="I51" i="1"/>
  <c r="I53" i="1" s="1"/>
  <c r="P24" i="15" l="1"/>
  <c r="H52" i="15"/>
  <c r="P41" i="15"/>
  <c r="J53" i="19"/>
  <c r="L51" i="19"/>
  <c r="I53" i="19"/>
  <c r="I53" i="18"/>
  <c r="L51" i="18"/>
  <c r="J53" i="18"/>
  <c r="J53" i="21"/>
  <c r="I53" i="21"/>
  <c r="L51" i="20"/>
  <c r="I53" i="20"/>
  <c r="G53" i="20"/>
  <c r="K53" i="20"/>
  <c r="F53" i="20"/>
  <c r="H53" i="20"/>
  <c r="O52" i="15"/>
  <c r="P17" i="7"/>
  <c r="E52" i="10"/>
  <c r="E52" i="15"/>
  <c r="E52" i="17"/>
  <c r="O52" i="13"/>
  <c r="L55" i="13" s="1"/>
  <c r="P12" i="13"/>
  <c r="E52" i="13"/>
  <c r="P12" i="17"/>
  <c r="O52" i="17"/>
  <c r="P20" i="10"/>
  <c r="P13" i="10"/>
  <c r="P16" i="10"/>
  <c r="P28" i="10"/>
  <c r="P21" i="10"/>
  <c r="O52" i="10"/>
  <c r="O52" i="7"/>
  <c r="P38" i="7"/>
  <c r="L24" i="2"/>
  <c r="P27" i="10"/>
  <c r="L13" i="2"/>
  <c r="P17" i="10"/>
  <c r="L16" i="2"/>
  <c r="L34" i="2"/>
  <c r="P30" i="10"/>
  <c r="P22" i="10"/>
  <c r="P12" i="10"/>
  <c r="L20" i="2"/>
  <c r="P31" i="10"/>
  <c r="P14" i="10"/>
  <c r="P25" i="10"/>
  <c r="L47" i="2"/>
  <c r="L48" i="2"/>
  <c r="L12" i="2"/>
  <c r="L39" i="2"/>
  <c r="L28" i="2"/>
  <c r="P19" i="10"/>
  <c r="L42" i="2"/>
  <c r="L30" i="2"/>
  <c r="L19" i="2"/>
  <c r="L31" i="2"/>
  <c r="E51" i="2"/>
  <c r="H53" i="2" s="1"/>
  <c r="L18" i="2"/>
  <c r="L43" i="2"/>
  <c r="P18" i="10"/>
  <c r="P23" i="10"/>
  <c r="P26" i="10"/>
  <c r="L17" i="2"/>
  <c r="L46" i="2"/>
  <c r="E52" i="7"/>
  <c r="L49" i="2"/>
  <c r="L15" i="2"/>
  <c r="L27" i="2"/>
  <c r="P24" i="10"/>
  <c r="P15" i="10"/>
  <c r="L33" i="2"/>
  <c r="P32" i="10"/>
  <c r="J53" i="2"/>
  <c r="E51" i="1"/>
  <c r="K55" i="17" l="1"/>
  <c r="K55" i="15"/>
  <c r="L55" i="15"/>
  <c r="N55" i="15"/>
  <c r="M55" i="15"/>
  <c r="O55" i="15"/>
  <c r="P52" i="15"/>
  <c r="K55" i="10"/>
  <c r="N55" i="13"/>
  <c r="P52" i="13"/>
  <c r="M55" i="13"/>
  <c r="P52" i="7"/>
  <c r="N55" i="7"/>
  <c r="M55" i="7"/>
  <c r="L55" i="7"/>
  <c r="O55" i="7"/>
  <c r="K55" i="7"/>
  <c r="K55" i="13"/>
  <c r="O55" i="13"/>
  <c r="O55" i="17"/>
  <c r="L55" i="17"/>
  <c r="P52" i="17"/>
  <c r="M55" i="17"/>
  <c r="N55" i="17"/>
  <c r="H52" i="10"/>
  <c r="P52" i="10" s="1"/>
  <c r="O55" i="10"/>
  <c r="N55" i="10"/>
  <c r="M55" i="10"/>
  <c r="L55" i="10"/>
  <c r="K53" i="2"/>
  <c r="L51" i="2"/>
  <c r="F53" i="2"/>
  <c r="G53" i="2"/>
</calcChain>
</file>

<file path=xl/sharedStrings.xml><?xml version="1.0" encoding="utf-8"?>
<sst xmlns="http://schemas.openxmlformats.org/spreadsheetml/2006/main" count="316" uniqueCount="52">
  <si>
    <t>FILTRA</t>
  </si>
  <si>
    <t>COMUNE DI JESI</t>
  </si>
  <si>
    <t>REFERENDUM ABROGATIVI DI DOMENICA 8 E LUNEDI’ 9 GIUGNO 2025</t>
  </si>
  <si>
    <t>POSTAZIONE</t>
  </si>
  <si>
    <t>SEZIONE</t>
  </si>
  <si>
    <t>ELETTORI</t>
  </si>
  <si>
    <t>COSTITUZIONE SEGGI</t>
  </si>
  <si>
    <t>MASCHI</t>
  </si>
  <si>
    <t>FEMMINE</t>
  </si>
  <si>
    <t>TOTALI</t>
  </si>
  <si>
    <t>SABATO</t>
  </si>
  <si>
    <t>DOMENICA</t>
  </si>
  <si>
    <t>LUNEDI</t>
  </si>
  <si>
    <t>TOTALE</t>
  </si>
  <si>
    <t>ORE 15</t>
  </si>
  <si>
    <t>Chiusura</t>
  </si>
  <si>
    <t>ORE 7</t>
  </si>
  <si>
    <t>TOT</t>
  </si>
  <si>
    <t>Filtro</t>
  </si>
  <si>
    <t>AFFLUENZA ALLE URNE</t>
  </si>
  <si>
    <t>REFERENDUM 1</t>
  </si>
  <si>
    <t>Controllo  Totali Votanti / Elettori</t>
  </si>
  <si>
    <t>ORE 12</t>
  </si>
  <si>
    <t>ORE 19</t>
  </si>
  <si>
    <t>ORE 23</t>
  </si>
  <si>
    <t>REFERENDUM 2</t>
  </si>
  <si>
    <t>REFERENDUM 3</t>
  </si>
  <si>
    <t>REFERENDUM 4</t>
  </si>
  <si>
    <t>REFERENDUM 5</t>
  </si>
  <si>
    <t>FILTRO</t>
  </si>
  <si>
    <t>Seggi x Postazione</t>
  </si>
  <si>
    <t>SCHEDA N. 1 - Contratto di lavoro a tutele crescenti - Disciplina dei licenziamenti: abrogazione</t>
  </si>
  <si>
    <t>VOTANTI</t>
  </si>
  <si>
    <t>VOTI VALIDI</t>
  </si>
  <si>
    <t xml:space="preserve">VOTI CONTESTATI E NON ASSEGNATI </t>
  </si>
  <si>
    <t>TOTALE SCHEDE BIANCHE</t>
  </si>
  <si>
    <t>TOTALE SCHEDE E VOTI NULLI</t>
  </si>
  <si>
    <t>TOTALE COMPLESSIVO</t>
  </si>
  <si>
    <t>Filtro x Postazione</t>
  </si>
  <si>
    <t>SI</t>
  </si>
  <si>
    <t>NO</t>
  </si>
  <si>
    <t>TOTALE  (A)</t>
  </si>
  <si>
    <t>(A+B+C+D)</t>
  </si>
  <si>
    <t>(B)</t>
  </si>
  <si>
    <t>(C)</t>
  </si>
  <si>
    <t>(D)</t>
  </si>
  <si>
    <t>IL SEGRETARIO</t>
  </si>
  <si>
    <t>IL SINDACO</t>
  </si>
  <si>
    <t>SCHEDA N.2 - Piccole imprese - Licenziamenti e relativa indennità: Abrogazione parziale</t>
  </si>
  <si>
    <t>SCHEDA N.3 - Abrogazione parziale norme materia termine contratto lavoro durata massima,condizioni proroghe e rinnovi</t>
  </si>
  <si>
    <t>SCHEDA N.4 - Esclusione responsabilità solidale committente, appaltatore  e sub-appaltatore per infortuni - abrogazione</t>
  </si>
  <si>
    <t>SCHEDA N.5 - Cittadinanza italiana: Dimezzamento da 10 a 5 anni residenza legale in Italia straniero maggiorenne extracom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</si>
</sst>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\ #,##0.00;[Red]\-[$€-410]\ #,##0.00"/>
    <numFmt numFmtId="165" formatCode="#,##0\ ;\-#,##0\ ;&quot; - &quot;;@\ "/>
  </numFmts>
  <fonts count="14">
    <font>
      <sz val="10"/>
      <name val="Arial"/>
      <family val="2"/>
    </font>
    <font>
      <b/>
      <i/>
      <u/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b/>
      <sz val="12"/>
      <color rgb="FF242424"/>
      <name val="Aptos Narrow"/>
      <family val="2"/>
    </font>
    <font>
      <b/>
      <sz val="12"/>
      <name val="Arial"/>
      <family val="2"/>
    </font>
    <font>
      <b/>
      <sz val="10"/>
      <color rgb="FF242424"/>
      <name val="Aptos Narrow"/>
      <family val="2"/>
    </font>
  </fonts>
  <fills count="17">
    <fill>
      <patternFill patternType="none"/>
    </fill>
    <fill>
      <patternFill patternType="gray125"/>
    </fill>
    <fill>
      <patternFill patternType="solid">
        <fgColor rgb="FFCC99FF"/>
        <bgColor rgb="FF9999FF"/>
      </patternFill>
    </fill>
    <fill>
      <patternFill patternType="solid">
        <fgColor rgb="FFCC9999"/>
        <bgColor rgb="FF96969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rgb="FF9999FF"/>
      </patternFill>
    </fill>
    <fill>
      <patternFill patternType="solid">
        <fgColor rgb="FFC0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 tint="4.9989318521683403E-2"/>
        <bgColor indexed="64"/>
      </patternFill>
    </fill>
  </fills>
  <borders count="13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medium">
        <color rgb="FF000000"/>
      </top>
      <bottom style="thin">
        <color auto="1"/>
      </bottom>
      <diagonal/>
    </border>
    <border>
      <left/>
      <right style="thick">
        <color auto="1"/>
      </right>
      <top style="medium">
        <color rgb="FF000000"/>
      </top>
      <bottom style="thin">
        <color auto="1"/>
      </bottom>
      <diagonal/>
    </border>
    <border>
      <left style="thick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thick">
        <color auto="1"/>
      </left>
      <right style="medium">
        <color rgb="FF000000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rgb="FF000000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auto="1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rgb="FF000000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rgb="FF000000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rgb="FF000000"/>
      </left>
      <right style="dashed">
        <color rgb="FF000000"/>
      </right>
      <top/>
      <bottom/>
      <diagonal/>
    </border>
    <border>
      <left style="medium">
        <color rgb="FF000000"/>
      </left>
      <right style="dashed">
        <color rgb="FF000000"/>
      </right>
      <top style="dashed">
        <color rgb="FF000000"/>
      </top>
      <bottom/>
      <diagonal/>
    </border>
    <border>
      <left style="medium">
        <color auto="1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auto="1"/>
      </bottom>
      <diagonal/>
    </border>
    <border>
      <left/>
      <right style="medium">
        <color rgb="FF000000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medium">
        <color rgb="FF000000"/>
      </right>
      <top/>
      <bottom style="thin">
        <color auto="1"/>
      </bottom>
      <diagonal/>
    </border>
    <border>
      <left style="medium">
        <color auto="1"/>
      </left>
      <right style="medium">
        <color rgb="FF000000"/>
      </right>
      <top style="thin">
        <color auto="1"/>
      </top>
      <bottom style="double">
        <color rgb="FFFF0000"/>
      </bottom>
      <diagonal/>
    </border>
    <border>
      <left/>
      <right style="thin">
        <color auto="1"/>
      </right>
      <top style="thin">
        <color auto="1"/>
      </top>
      <bottom style="double">
        <color rgb="FFFF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double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rgb="FFFF0000"/>
      </bottom>
      <diagonal/>
    </border>
    <border>
      <left style="medium">
        <color auto="1"/>
      </left>
      <right style="medium">
        <color rgb="FF000000"/>
      </right>
      <top style="double">
        <color rgb="FFFF0000"/>
      </top>
      <bottom style="double">
        <color rgb="FFFF0000"/>
      </bottom>
      <diagonal/>
    </border>
    <border>
      <left style="medium">
        <color auto="1"/>
      </left>
      <right style="medium">
        <color rgb="FF000000"/>
      </right>
      <top style="double">
        <color rgb="FFFF0000"/>
      </top>
      <bottom style="thin">
        <color auto="1"/>
      </bottom>
      <diagonal/>
    </border>
    <border>
      <left/>
      <right style="thin">
        <color auto="1"/>
      </right>
      <top style="double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double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rgb="FFFF0000"/>
      </top>
      <bottom style="thin">
        <color auto="1"/>
      </bottom>
      <diagonal/>
    </border>
    <border>
      <left/>
      <right style="thin">
        <color auto="1"/>
      </right>
      <top/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/>
      <right style="medium">
        <color rgb="FF000000"/>
      </right>
      <top style="thin">
        <color auto="1"/>
      </top>
      <bottom style="double">
        <color rgb="FFFF0000"/>
      </bottom>
      <diagonal/>
    </border>
    <border>
      <left/>
      <right style="thin">
        <color indexed="64"/>
      </right>
      <top style="double">
        <color rgb="FFFF0000"/>
      </top>
      <bottom style="double">
        <color rgb="FFFF0000"/>
      </bottom>
      <diagonal/>
    </border>
    <border>
      <left style="thin">
        <color auto="1"/>
      </left>
      <right style="medium">
        <color rgb="FF000000"/>
      </right>
      <top style="double">
        <color rgb="FFFF0000"/>
      </top>
      <bottom style="double">
        <color rgb="FFFF0000"/>
      </bottom>
      <diagonal/>
    </border>
    <border>
      <left style="thin">
        <color auto="1"/>
      </left>
      <right style="thin">
        <color auto="1"/>
      </right>
      <top style="double">
        <color rgb="FFFF0000"/>
      </top>
      <bottom style="double">
        <color rgb="FFFF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dashed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dashed">
        <color rgb="FF000000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thin">
        <color rgb="FF000000"/>
      </top>
      <bottom style="double">
        <color rgb="FFFF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double">
        <color rgb="FFFF0000"/>
      </bottom>
      <diagonal/>
    </border>
    <border>
      <left/>
      <right style="hair">
        <color auto="1"/>
      </right>
      <top style="hair">
        <color auto="1"/>
      </top>
      <bottom style="double">
        <color rgb="FFFF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double">
        <color rgb="FFFF0000"/>
      </bottom>
      <diagonal/>
    </border>
    <border>
      <left/>
      <right style="hair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double">
        <color rgb="FFFF0000"/>
      </top>
      <bottom style="thin">
        <color rgb="FF000000"/>
      </bottom>
      <diagonal/>
    </border>
    <border>
      <left/>
      <right style="hair">
        <color auto="1"/>
      </right>
      <top style="double">
        <color rgb="FFFF0000"/>
      </top>
      <bottom style="hair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auto="1"/>
      </left>
      <right/>
      <top style="medium">
        <color rgb="FF000000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rgb="FF000000"/>
      </left>
      <right style="thick">
        <color auto="1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thick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medium">
        <color rgb="FF000000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FF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FF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FF0000"/>
      </top>
      <bottom style="double">
        <color rgb="FFFF0000"/>
      </bottom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double">
        <color rgb="FFFF0000"/>
      </bottom>
      <diagonal/>
    </border>
    <border>
      <left style="thin">
        <color rgb="FF000000"/>
      </left>
      <right style="thin">
        <color auto="1"/>
      </right>
      <top style="double">
        <color rgb="FFFF0000"/>
      </top>
      <bottom style="double">
        <color rgb="FFFF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C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uble">
        <color rgb="FFC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double">
        <color rgb="FFFF0000"/>
      </top>
      <bottom/>
      <diagonal/>
    </border>
    <border>
      <left style="thin">
        <color rgb="FF000000"/>
      </left>
      <right style="thin">
        <color rgb="FF000000"/>
      </right>
      <top style="double">
        <color rgb="FFFF0000"/>
      </top>
      <bottom style="thin">
        <color theme="1"/>
      </bottom>
      <diagonal/>
    </border>
    <border>
      <left style="thin">
        <color rgb="FF000000"/>
      </left>
      <right style="thin">
        <color auto="1"/>
      </right>
      <top style="double">
        <color rgb="FFFF0000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rgb="FF000000"/>
      </left>
      <right style="thin">
        <color rgb="FF000000"/>
      </right>
      <top style="thin">
        <color theme="1"/>
      </top>
      <bottom style="double">
        <color rgb="FFC00000"/>
      </bottom>
      <diagonal/>
    </border>
    <border>
      <left style="thin">
        <color rgb="FF000000"/>
      </left>
      <right style="thin">
        <color auto="1"/>
      </right>
      <top style="thin">
        <color theme="1"/>
      </top>
      <bottom style="double">
        <color rgb="FFC00000"/>
      </bottom>
      <diagonal/>
    </border>
  </borders>
  <cellStyleXfs count="3">
    <xf numFmtId="0" fontId="0" fillId="0" borderId="0"/>
    <xf numFmtId="165" fontId="6" fillId="0" borderId="0" applyBorder="0" applyAlignment="0" applyProtection="0"/>
    <xf numFmtId="164" fontId="1" fillId="0" borderId="0" applyBorder="0" applyAlignment="0" applyProtection="0"/>
  </cellStyleXfs>
  <cellXfs count="27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38" fontId="0" fillId="2" borderId="4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10" fontId="0" fillId="2" borderId="7" xfId="0" applyNumberFormat="1" applyFill="1" applyBorder="1" applyAlignment="1">
      <alignment horizontal="center"/>
    </xf>
    <xf numFmtId="38" fontId="0" fillId="0" borderId="21" xfId="0" applyNumberFormat="1" applyBorder="1" applyAlignment="1">
      <alignment horizontal="center"/>
    </xf>
    <xf numFmtId="1" fontId="4" fillId="4" borderId="27" xfId="0" applyNumberFormat="1" applyFont="1" applyFill="1" applyBorder="1" applyAlignment="1">
      <alignment horizontal="center"/>
    </xf>
    <xf numFmtId="3" fontId="4" fillId="4" borderId="8" xfId="0" applyNumberFormat="1" applyFont="1" applyFill="1" applyBorder="1" applyAlignment="1">
      <alignment horizontal="center"/>
    </xf>
    <xf numFmtId="1" fontId="4" fillId="5" borderId="27" xfId="0" applyNumberFormat="1" applyFont="1" applyFill="1" applyBorder="1" applyAlignment="1">
      <alignment horizontal="center"/>
    </xf>
    <xf numFmtId="3" fontId="4" fillId="5" borderId="8" xfId="0" applyNumberFormat="1" applyFont="1" applyFill="1" applyBorder="1" applyAlignment="1">
      <alignment horizontal="center"/>
    </xf>
    <xf numFmtId="1" fontId="4" fillId="6" borderId="27" xfId="0" applyNumberFormat="1" applyFont="1" applyFill="1" applyBorder="1" applyAlignment="1">
      <alignment horizontal="center"/>
    </xf>
    <xf numFmtId="3" fontId="4" fillId="6" borderId="8" xfId="0" applyNumberFormat="1" applyFont="1" applyFill="1" applyBorder="1" applyAlignment="1">
      <alignment horizontal="center"/>
    </xf>
    <xf numFmtId="3" fontId="4" fillId="0" borderId="25" xfId="0" applyNumberFormat="1" applyFont="1" applyBorder="1" applyAlignment="1">
      <alignment horizontal="center"/>
    </xf>
    <xf numFmtId="3" fontId="4" fillId="0" borderId="22" xfId="0" applyNumberFormat="1" applyFont="1" applyBorder="1" applyAlignment="1">
      <alignment horizontal="center"/>
    </xf>
    <xf numFmtId="3" fontId="4" fillId="0" borderId="23" xfId="0" applyNumberFormat="1" applyFont="1" applyBorder="1" applyAlignment="1">
      <alignment horizontal="center"/>
    </xf>
    <xf numFmtId="1" fontId="4" fillId="4" borderId="33" xfId="0" applyNumberFormat="1" applyFont="1" applyFill="1" applyBorder="1" applyAlignment="1">
      <alignment horizontal="center"/>
    </xf>
    <xf numFmtId="38" fontId="0" fillId="4" borderId="21" xfId="0" applyNumberFormat="1" applyFill="1" applyBorder="1" applyAlignment="1">
      <alignment horizontal="center"/>
    </xf>
    <xf numFmtId="38" fontId="0" fillId="6" borderId="21" xfId="0" applyNumberFormat="1" applyFill="1" applyBorder="1" applyAlignment="1">
      <alignment horizontal="center"/>
    </xf>
    <xf numFmtId="1" fontId="4" fillId="7" borderId="28" xfId="0" applyNumberFormat="1" applyFont="1" applyFill="1" applyBorder="1" applyAlignment="1">
      <alignment horizontal="center" vertical="center"/>
    </xf>
    <xf numFmtId="3" fontId="4" fillId="7" borderId="29" xfId="1" applyNumberFormat="1" applyFont="1" applyFill="1" applyBorder="1" applyAlignment="1" applyProtection="1">
      <alignment horizontal="center" vertical="center"/>
    </xf>
    <xf numFmtId="3" fontId="4" fillId="7" borderId="3" xfId="1" applyNumberFormat="1" applyFont="1" applyFill="1" applyBorder="1" applyAlignment="1" applyProtection="1">
      <alignment horizontal="center" vertical="center"/>
    </xf>
    <xf numFmtId="3" fontId="4" fillId="7" borderId="32" xfId="1" applyNumberFormat="1" applyFont="1" applyFill="1" applyBorder="1" applyAlignment="1" applyProtection="1">
      <alignment horizontal="center" vertical="center"/>
    </xf>
    <xf numFmtId="3" fontId="4" fillId="7" borderId="24" xfId="0" applyNumberFormat="1" applyFont="1" applyFill="1" applyBorder="1" applyAlignment="1">
      <alignment horizontal="center" vertical="center"/>
    </xf>
    <xf numFmtId="3" fontId="4" fillId="7" borderId="9" xfId="0" applyNumberFormat="1" applyFont="1" applyFill="1" applyBorder="1" applyAlignment="1">
      <alignment horizontal="center" vertical="center"/>
    </xf>
    <xf numFmtId="3" fontId="4" fillId="7" borderId="10" xfId="0" applyNumberFormat="1" applyFont="1" applyFill="1" applyBorder="1" applyAlignment="1">
      <alignment horizontal="center" vertical="center"/>
    </xf>
    <xf numFmtId="38" fontId="0" fillId="5" borderId="21" xfId="0" applyNumberFormat="1" applyFill="1" applyBorder="1" applyAlignment="1">
      <alignment horizontal="center"/>
    </xf>
    <xf numFmtId="1" fontId="4" fillId="6" borderId="38" xfId="0" applyNumberFormat="1" applyFont="1" applyFill="1" applyBorder="1" applyAlignment="1">
      <alignment horizontal="center"/>
    </xf>
    <xf numFmtId="3" fontId="4" fillId="6" borderId="36" xfId="0" applyNumberFormat="1" applyFont="1" applyFill="1" applyBorder="1" applyAlignment="1">
      <alignment horizontal="center"/>
    </xf>
    <xf numFmtId="38" fontId="0" fillId="5" borderId="39" xfId="0" applyNumberFormat="1" applyFill="1" applyBorder="1" applyAlignment="1">
      <alignment horizontal="center"/>
    </xf>
    <xf numFmtId="3" fontId="0" fillId="0" borderId="0" xfId="0" applyNumberFormat="1"/>
    <xf numFmtId="0" fontId="0" fillId="0" borderId="0" xfId="0" applyAlignment="1">
      <alignment vertical="center" wrapText="1"/>
    </xf>
    <xf numFmtId="1" fontId="4" fillId="4" borderId="44" xfId="0" applyNumberFormat="1" applyFont="1" applyFill="1" applyBorder="1" applyAlignment="1">
      <alignment horizontal="center"/>
    </xf>
    <xf numFmtId="1" fontId="4" fillId="4" borderId="45" xfId="0" applyNumberFormat="1" applyFont="1" applyFill="1" applyBorder="1" applyAlignment="1">
      <alignment horizontal="center"/>
    </xf>
    <xf numFmtId="0" fontId="5" fillId="7" borderId="35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56" xfId="0" applyFont="1" applyFill="1" applyBorder="1" applyAlignment="1">
      <alignment horizontal="center"/>
    </xf>
    <xf numFmtId="1" fontId="4" fillId="6" borderId="57" xfId="0" applyNumberFormat="1" applyFont="1" applyFill="1" applyBorder="1" applyAlignment="1">
      <alignment horizontal="center"/>
    </xf>
    <xf numFmtId="3" fontId="4" fillId="6" borderId="20" xfId="0" applyNumberFormat="1" applyFont="1" applyFill="1" applyBorder="1" applyAlignment="1">
      <alignment horizontal="center"/>
    </xf>
    <xf numFmtId="1" fontId="4" fillId="4" borderId="58" xfId="0" applyNumberFormat="1" applyFont="1" applyFill="1" applyBorder="1" applyAlignment="1">
      <alignment horizontal="center"/>
    </xf>
    <xf numFmtId="3" fontId="4" fillId="4" borderId="60" xfId="0" applyNumberFormat="1" applyFont="1" applyFill="1" applyBorder="1" applyAlignment="1">
      <alignment horizontal="center"/>
    </xf>
    <xf numFmtId="3" fontId="4" fillId="5" borderId="20" xfId="0" applyNumberFormat="1" applyFont="1" applyFill="1" applyBorder="1" applyAlignment="1">
      <alignment horizontal="center"/>
    </xf>
    <xf numFmtId="1" fontId="4" fillId="6" borderId="63" xfId="0" applyNumberFormat="1" applyFont="1" applyFill="1" applyBorder="1" applyAlignment="1">
      <alignment horizontal="center"/>
    </xf>
    <xf numFmtId="3" fontId="4" fillId="6" borderId="65" xfId="0" applyNumberFormat="1" applyFont="1" applyFill="1" applyBorder="1" applyAlignment="1">
      <alignment horizontal="center"/>
    </xf>
    <xf numFmtId="1" fontId="4" fillId="6" borderId="58" xfId="0" applyNumberFormat="1" applyFont="1" applyFill="1" applyBorder="1" applyAlignment="1">
      <alignment horizontal="center"/>
    </xf>
    <xf numFmtId="3" fontId="4" fillId="6" borderId="60" xfId="0" applyNumberFormat="1" applyFont="1" applyFill="1" applyBorder="1" applyAlignment="1">
      <alignment horizontal="center"/>
    </xf>
    <xf numFmtId="3" fontId="4" fillId="0" borderId="69" xfId="0" applyNumberFormat="1" applyFont="1" applyBorder="1" applyAlignment="1">
      <alignment horizontal="center"/>
    </xf>
    <xf numFmtId="1" fontId="4" fillId="5" borderId="63" xfId="0" applyNumberFormat="1" applyFont="1" applyFill="1" applyBorder="1" applyAlignment="1">
      <alignment horizontal="center"/>
    </xf>
    <xf numFmtId="3" fontId="4" fillId="5" borderId="65" xfId="0" applyNumberFormat="1" applyFont="1" applyFill="1" applyBorder="1" applyAlignment="1">
      <alignment horizontal="center"/>
    </xf>
    <xf numFmtId="1" fontId="4" fillId="5" borderId="58" xfId="0" applyNumberFormat="1" applyFont="1" applyFill="1" applyBorder="1" applyAlignment="1">
      <alignment horizontal="center"/>
    </xf>
    <xf numFmtId="3" fontId="4" fillId="5" borderId="60" xfId="0" applyNumberFormat="1" applyFont="1" applyFill="1" applyBorder="1" applyAlignment="1">
      <alignment horizontal="center"/>
    </xf>
    <xf numFmtId="1" fontId="4" fillId="5" borderId="62" xfId="0" applyNumberFormat="1" applyFont="1" applyFill="1" applyBorder="1" applyAlignment="1">
      <alignment horizontal="center"/>
    </xf>
    <xf numFmtId="3" fontId="4" fillId="5" borderId="72" xfId="0" applyNumberFormat="1" applyFont="1" applyFill="1" applyBorder="1" applyAlignment="1">
      <alignment horizontal="center"/>
    </xf>
    <xf numFmtId="38" fontId="0" fillId="4" borderId="78" xfId="0" applyNumberFormat="1" applyFill="1" applyBorder="1" applyAlignment="1">
      <alignment horizontal="center"/>
    </xf>
    <xf numFmtId="38" fontId="0" fillId="6" borderId="78" xfId="0" applyNumberFormat="1" applyFill="1" applyBorder="1" applyAlignment="1">
      <alignment horizontal="center"/>
    </xf>
    <xf numFmtId="1" fontId="4" fillId="4" borderId="80" xfId="0" applyNumberFormat="1" applyFont="1" applyFill="1" applyBorder="1" applyAlignment="1">
      <alignment horizontal="center"/>
    </xf>
    <xf numFmtId="1" fontId="4" fillId="4" borderId="81" xfId="0" applyNumberFormat="1" applyFont="1" applyFill="1" applyBorder="1" applyAlignment="1">
      <alignment horizontal="center"/>
    </xf>
    <xf numFmtId="38" fontId="0" fillId="4" borderId="82" xfId="0" applyNumberFormat="1" applyFill="1" applyBorder="1" applyAlignment="1">
      <alignment horizontal="center"/>
    </xf>
    <xf numFmtId="1" fontId="4" fillId="9" borderId="57" xfId="0" applyNumberFormat="1" applyFont="1" applyFill="1" applyBorder="1" applyAlignment="1">
      <alignment horizontal="center"/>
    </xf>
    <xf numFmtId="1" fontId="4" fillId="9" borderId="44" xfId="0" applyNumberFormat="1" applyFont="1" applyFill="1" applyBorder="1" applyAlignment="1">
      <alignment horizontal="center"/>
    </xf>
    <xf numFmtId="38" fontId="0" fillId="5" borderId="78" xfId="0" applyNumberFormat="1" applyFill="1" applyBorder="1" applyAlignment="1">
      <alignment horizontal="center"/>
    </xf>
    <xf numFmtId="1" fontId="4" fillId="9" borderId="80" xfId="0" applyNumberFormat="1" applyFont="1" applyFill="1" applyBorder="1" applyAlignment="1">
      <alignment horizontal="center"/>
    </xf>
    <xf numFmtId="3" fontId="4" fillId="0" borderId="83" xfId="0" applyNumberFormat="1" applyFont="1" applyBorder="1" applyAlignment="1">
      <alignment horizontal="center"/>
    </xf>
    <xf numFmtId="38" fontId="0" fillId="6" borderId="82" xfId="0" applyNumberFormat="1" applyFill="1" applyBorder="1" applyAlignment="1">
      <alignment horizontal="center"/>
    </xf>
    <xf numFmtId="38" fontId="0" fillId="5" borderId="84" xfId="0" applyNumberFormat="1" applyFill="1" applyBorder="1" applyAlignment="1">
      <alignment horizontal="center"/>
    </xf>
    <xf numFmtId="1" fontId="4" fillId="9" borderId="63" xfId="0" applyNumberFormat="1" applyFont="1" applyFill="1" applyBorder="1" applyAlignment="1">
      <alignment horizontal="center"/>
    </xf>
    <xf numFmtId="3" fontId="4" fillId="0" borderId="85" xfId="0" applyNumberFormat="1" applyFont="1" applyBorder="1" applyAlignment="1">
      <alignment horizontal="center"/>
    </xf>
    <xf numFmtId="3" fontId="4" fillId="0" borderId="86" xfId="0" applyNumberFormat="1" applyFont="1" applyBorder="1" applyAlignment="1">
      <alignment horizontal="center"/>
    </xf>
    <xf numFmtId="38" fontId="0" fillId="6" borderId="87" xfId="0" applyNumberFormat="1" applyFill="1" applyBorder="1" applyAlignment="1">
      <alignment horizontal="center"/>
    </xf>
    <xf numFmtId="1" fontId="4" fillId="10" borderId="57" xfId="0" applyNumberFormat="1" applyFont="1" applyFill="1" applyBorder="1" applyAlignment="1">
      <alignment horizontal="center"/>
    </xf>
    <xf numFmtId="1" fontId="4" fillId="10" borderId="44" xfId="0" applyNumberFormat="1" applyFont="1" applyFill="1" applyBorder="1" applyAlignment="1">
      <alignment horizontal="center"/>
    </xf>
    <xf numFmtId="3" fontId="4" fillId="7" borderId="96" xfId="1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vertical="center" wrapText="1"/>
    </xf>
    <xf numFmtId="1" fontId="4" fillId="4" borderId="99" xfId="0" applyNumberFormat="1" applyFont="1" applyFill="1" applyBorder="1" applyAlignment="1">
      <alignment horizontal="center"/>
    </xf>
    <xf numFmtId="1" fontId="4" fillId="9" borderId="101" xfId="0" applyNumberFormat="1" applyFont="1" applyFill="1" applyBorder="1" applyAlignment="1">
      <alignment horizontal="center"/>
    </xf>
    <xf numFmtId="1" fontId="4" fillId="9" borderId="99" xfId="0" applyNumberFormat="1" applyFont="1" applyFill="1" applyBorder="1" applyAlignment="1">
      <alignment horizontal="center"/>
    </xf>
    <xf numFmtId="1" fontId="4" fillId="10" borderId="101" xfId="0" applyNumberFormat="1" applyFont="1" applyFill="1" applyBorder="1" applyAlignment="1">
      <alignment horizontal="center"/>
    </xf>
    <xf numFmtId="1" fontId="4" fillId="10" borderId="99" xfId="0" applyNumberFormat="1" applyFont="1" applyFill="1" applyBorder="1" applyAlignment="1">
      <alignment horizontal="center"/>
    </xf>
    <xf numFmtId="1" fontId="4" fillId="4" borderId="102" xfId="0" applyNumberFormat="1" applyFont="1" applyFill="1" applyBorder="1" applyAlignment="1">
      <alignment horizontal="center"/>
    </xf>
    <xf numFmtId="1" fontId="4" fillId="10" borderId="102" xfId="0" applyNumberFormat="1" applyFont="1" applyFill="1" applyBorder="1" applyAlignment="1">
      <alignment horizontal="center"/>
    </xf>
    <xf numFmtId="1" fontId="4" fillId="4" borderId="57" xfId="0" applyNumberFormat="1" applyFont="1" applyFill="1" applyBorder="1" applyAlignment="1">
      <alignment horizontal="center"/>
    </xf>
    <xf numFmtId="1" fontId="4" fillId="4" borderId="101" xfId="0" applyNumberFormat="1" applyFont="1" applyFill="1" applyBorder="1" applyAlignment="1">
      <alignment horizontal="center"/>
    </xf>
    <xf numFmtId="1" fontId="4" fillId="4" borderId="103" xfId="0" applyNumberFormat="1" applyFont="1" applyFill="1" applyBorder="1" applyAlignment="1">
      <alignment horizontal="center"/>
    </xf>
    <xf numFmtId="1" fontId="4" fillId="4" borderId="104" xfId="0" applyNumberFormat="1" applyFont="1" applyFill="1" applyBorder="1" applyAlignment="1">
      <alignment horizontal="center"/>
    </xf>
    <xf numFmtId="1" fontId="4" fillId="9" borderId="103" xfId="0" applyNumberFormat="1" applyFont="1" applyFill="1" applyBorder="1" applyAlignment="1">
      <alignment horizontal="center"/>
    </xf>
    <xf numFmtId="1" fontId="4" fillId="10" borderId="27" xfId="0" applyNumberFormat="1" applyFont="1" applyFill="1" applyBorder="1" applyAlignment="1">
      <alignment horizontal="center"/>
    </xf>
    <xf numFmtId="1" fontId="4" fillId="10" borderId="107" xfId="0" applyNumberFormat="1" applyFont="1" applyFill="1" applyBorder="1" applyAlignment="1">
      <alignment horizontal="center"/>
    </xf>
    <xf numFmtId="1" fontId="4" fillId="10" borderId="103" xfId="0" applyNumberFormat="1" applyFont="1" applyFill="1" applyBorder="1" applyAlignment="1">
      <alignment horizontal="center"/>
    </xf>
    <xf numFmtId="1" fontId="4" fillId="10" borderId="104" xfId="0" applyNumberFormat="1" applyFont="1" applyFill="1" applyBorder="1" applyAlignment="1">
      <alignment horizontal="center"/>
    </xf>
    <xf numFmtId="1" fontId="4" fillId="9" borderId="10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3" fontId="4" fillId="0" borderId="0" xfId="0" applyNumberFormat="1" applyFont="1" applyAlignment="1" applyProtection="1">
      <alignment horizontal="center"/>
      <protection locked="0"/>
    </xf>
    <xf numFmtId="3" fontId="7" fillId="8" borderId="0" xfId="0" applyNumberFormat="1" applyFont="1" applyFill="1" applyAlignment="1" applyProtection="1">
      <alignment horizontal="center"/>
      <protection locked="0"/>
    </xf>
    <xf numFmtId="3" fontId="4" fillId="8" borderId="0" xfId="0" applyNumberFormat="1" applyFont="1" applyFill="1" applyAlignment="1" applyProtection="1">
      <alignment horizontal="center"/>
      <protection locked="0"/>
    </xf>
    <xf numFmtId="0" fontId="0" fillId="8" borderId="0" xfId="0" applyFill="1" applyAlignment="1">
      <alignment horizontal="center" vertical="center"/>
    </xf>
    <xf numFmtId="0" fontId="5" fillId="8" borderId="0" xfId="0" applyFont="1" applyFill="1" applyAlignment="1">
      <alignment horizontal="center"/>
    </xf>
    <xf numFmtId="0" fontId="5" fillId="8" borderId="0" xfId="0" applyFont="1" applyFill="1" applyAlignment="1">
      <alignment horizontal="center" vertical="center"/>
    </xf>
    <xf numFmtId="3" fontId="4" fillId="0" borderId="26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3" fontId="4" fillId="0" borderId="59" xfId="0" applyNumberFormat="1" applyFont="1" applyBorder="1" applyAlignment="1">
      <alignment horizontal="center"/>
    </xf>
    <xf numFmtId="3" fontId="4" fillId="0" borderId="61" xfId="0" applyNumberFormat="1" applyFont="1" applyBorder="1" applyAlignment="1">
      <alignment horizontal="center"/>
    </xf>
    <xf numFmtId="3" fontId="4" fillId="0" borderId="60" xfId="0" applyNumberFormat="1" applyFont="1" applyBorder="1" applyAlignment="1">
      <alignment horizontal="center"/>
    </xf>
    <xf numFmtId="3" fontId="4" fillId="0" borderId="64" xfId="0" applyNumberFormat="1" applyFont="1" applyBorder="1" applyAlignment="1">
      <alignment horizontal="center"/>
    </xf>
    <xf numFmtId="3" fontId="4" fillId="0" borderId="66" xfId="0" applyNumberFormat="1" applyFont="1" applyBorder="1" applyAlignment="1">
      <alignment horizontal="center"/>
    </xf>
    <xf numFmtId="3" fontId="4" fillId="0" borderId="65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center"/>
    </xf>
    <xf numFmtId="3" fontId="4" fillId="0" borderId="68" xfId="0" applyNumberFormat="1" applyFont="1" applyBorder="1" applyAlignment="1">
      <alignment horizontal="center"/>
    </xf>
    <xf numFmtId="3" fontId="4" fillId="0" borderId="70" xfId="0" applyNumberFormat="1" applyFont="1" applyBorder="1" applyAlignment="1">
      <alignment horizontal="center"/>
    </xf>
    <xf numFmtId="3" fontId="7" fillId="8" borderId="64" xfId="0" applyNumberFormat="1" applyFont="1" applyFill="1" applyBorder="1" applyAlignment="1">
      <alignment horizontal="center"/>
    </xf>
    <xf numFmtId="3" fontId="7" fillId="8" borderId="66" xfId="0" applyNumberFormat="1" applyFont="1" applyFill="1" applyBorder="1" applyAlignment="1">
      <alignment horizontal="center"/>
    </xf>
    <xf numFmtId="3" fontId="7" fillId="8" borderId="65" xfId="0" applyNumberFormat="1" applyFont="1" applyFill="1" applyBorder="1" applyAlignment="1">
      <alignment horizontal="center"/>
    </xf>
    <xf numFmtId="3" fontId="7" fillId="8" borderId="59" xfId="0" applyNumberFormat="1" applyFont="1" applyFill="1" applyBorder="1" applyAlignment="1">
      <alignment horizontal="center"/>
    </xf>
    <xf numFmtId="3" fontId="7" fillId="8" borderId="61" xfId="0" applyNumberFormat="1" applyFont="1" applyFill="1" applyBorder="1" applyAlignment="1">
      <alignment horizontal="center"/>
    </xf>
    <xf numFmtId="3" fontId="7" fillId="8" borderId="60" xfId="0" applyNumberFormat="1" applyFont="1" applyFill="1" applyBorder="1" applyAlignment="1">
      <alignment horizontal="center"/>
    </xf>
    <xf numFmtId="3" fontId="4" fillId="0" borderId="17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center"/>
    </xf>
    <xf numFmtId="3" fontId="4" fillId="0" borderId="20" xfId="0" applyNumberFormat="1" applyFont="1" applyBorder="1" applyAlignment="1">
      <alignment horizontal="center"/>
    </xf>
    <xf numFmtId="3" fontId="4" fillId="0" borderId="71" xfId="0" applyNumberFormat="1" applyFont="1" applyBorder="1" applyAlignment="1">
      <alignment horizontal="center"/>
    </xf>
    <xf numFmtId="3" fontId="4" fillId="0" borderId="73" xfId="0" applyNumberFormat="1" applyFont="1" applyBorder="1" applyAlignment="1">
      <alignment horizontal="center"/>
    </xf>
    <xf numFmtId="3" fontId="4" fillId="0" borderId="72" xfId="0" applyNumberFormat="1" applyFont="1" applyBorder="1" applyAlignment="1">
      <alignment horizontal="center"/>
    </xf>
    <xf numFmtId="3" fontId="4" fillId="8" borderId="17" xfId="0" applyNumberFormat="1" applyFont="1" applyFill="1" applyBorder="1" applyAlignment="1">
      <alignment horizontal="center"/>
    </xf>
    <xf numFmtId="3" fontId="4" fillId="8" borderId="12" xfId="0" applyNumberFormat="1" applyFont="1" applyFill="1" applyBorder="1" applyAlignment="1">
      <alignment horizontal="center"/>
    </xf>
    <xf numFmtId="3" fontId="4" fillId="8" borderId="20" xfId="0" applyNumberFormat="1" applyFont="1" applyFill="1" applyBorder="1" applyAlignment="1">
      <alignment horizontal="center"/>
    </xf>
    <xf numFmtId="3" fontId="4" fillId="8" borderId="26" xfId="0" applyNumberFormat="1" applyFont="1" applyFill="1" applyBorder="1" applyAlignment="1">
      <alignment horizontal="center"/>
    </xf>
    <xf numFmtId="3" fontId="4" fillId="8" borderId="2" xfId="0" applyNumberFormat="1" applyFont="1" applyFill="1" applyBorder="1" applyAlignment="1">
      <alignment horizontal="center"/>
    </xf>
    <xf numFmtId="3" fontId="4" fillId="8" borderId="8" xfId="0" applyNumberFormat="1" applyFont="1" applyFill="1" applyBorder="1" applyAlignment="1">
      <alignment horizontal="center"/>
    </xf>
    <xf numFmtId="3" fontId="4" fillId="8" borderId="34" xfId="0" applyNumberFormat="1" applyFont="1" applyFill="1" applyBorder="1" applyAlignment="1">
      <alignment horizontal="center"/>
    </xf>
    <xf numFmtId="3" fontId="4" fillId="8" borderId="35" xfId="0" applyNumberFormat="1" applyFont="1" applyFill="1" applyBorder="1" applyAlignment="1">
      <alignment horizontal="center"/>
    </xf>
    <xf numFmtId="3" fontId="4" fillId="8" borderId="36" xfId="0" applyNumberFormat="1" applyFont="1" applyFill="1" applyBorder="1" applyAlignment="1">
      <alignment horizontal="center"/>
    </xf>
    <xf numFmtId="0" fontId="10" fillId="0" borderId="0" xfId="0" applyFont="1" applyAlignment="1" applyProtection="1">
      <alignment horizontal="center" vertical="center"/>
      <protection hidden="1"/>
    </xf>
    <xf numFmtId="3" fontId="4" fillId="8" borderId="0" xfId="0" applyNumberFormat="1" applyFont="1" applyFill="1" applyAlignment="1">
      <alignment horizontal="center" vertical="center"/>
    </xf>
    <xf numFmtId="38" fontId="0" fillId="13" borderId="0" xfId="0" applyNumberFormat="1" applyFill="1" applyAlignment="1">
      <alignment horizontal="center"/>
    </xf>
    <xf numFmtId="3" fontId="4" fillId="4" borderId="2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3" fontId="4" fillId="0" borderId="110" xfId="0" applyNumberFormat="1" applyFont="1" applyBorder="1" applyAlignment="1">
      <alignment horizontal="center"/>
    </xf>
    <xf numFmtId="3" fontId="4" fillId="0" borderId="111" xfId="0" applyNumberFormat="1" applyFont="1" applyBorder="1" applyAlignment="1">
      <alignment horizontal="center"/>
    </xf>
    <xf numFmtId="3" fontId="4" fillId="0" borderId="112" xfId="0" applyNumberFormat="1" applyFont="1" applyBorder="1" applyAlignment="1">
      <alignment horizontal="center"/>
    </xf>
    <xf numFmtId="3" fontId="4" fillId="0" borderId="113" xfId="0" applyNumberFormat="1" applyFont="1" applyBorder="1" applyAlignment="1">
      <alignment horizontal="center"/>
    </xf>
    <xf numFmtId="3" fontId="4" fillId="0" borderId="114" xfId="0" applyNumberFormat="1" applyFont="1" applyBorder="1" applyAlignment="1">
      <alignment horizontal="center"/>
    </xf>
    <xf numFmtId="3" fontId="4" fillId="0" borderId="115" xfId="0" applyNumberFormat="1" applyFont="1" applyBorder="1" applyAlignment="1">
      <alignment horizontal="center"/>
    </xf>
    <xf numFmtId="3" fontId="4" fillId="0" borderId="100" xfId="0" applyNumberFormat="1" applyFont="1" applyBorder="1" applyAlignment="1">
      <alignment horizontal="center"/>
    </xf>
    <xf numFmtId="3" fontId="0" fillId="4" borderId="78" xfId="0" applyNumberFormat="1" applyFill="1" applyBorder="1" applyAlignment="1">
      <alignment horizontal="center"/>
    </xf>
    <xf numFmtId="3" fontId="0" fillId="9" borderId="78" xfId="0" applyNumberFormat="1" applyFill="1" applyBorder="1" applyAlignment="1">
      <alignment horizontal="center"/>
    </xf>
    <xf numFmtId="3" fontId="0" fillId="10" borderId="78" xfId="0" applyNumberFormat="1" applyFill="1" applyBorder="1" applyAlignment="1">
      <alignment horizontal="center"/>
    </xf>
    <xf numFmtId="3" fontId="4" fillId="4" borderId="25" xfId="0" applyNumberFormat="1" applyFont="1" applyFill="1" applyBorder="1" applyAlignment="1">
      <alignment horizontal="center"/>
    </xf>
    <xf numFmtId="3" fontId="4" fillId="6" borderId="25" xfId="0" applyNumberFormat="1" applyFont="1" applyFill="1" applyBorder="1" applyAlignment="1">
      <alignment horizontal="center"/>
    </xf>
    <xf numFmtId="3" fontId="4" fillId="5" borderId="25" xfId="0" applyNumberFormat="1" applyFont="1" applyFill="1" applyBorder="1" applyAlignment="1">
      <alignment horizontal="center"/>
    </xf>
    <xf numFmtId="1" fontId="4" fillId="9" borderId="38" xfId="0" applyNumberFormat="1" applyFont="1" applyFill="1" applyBorder="1" applyAlignment="1">
      <alignment horizontal="center"/>
    </xf>
    <xf numFmtId="1" fontId="4" fillId="9" borderId="119" xfId="0" applyNumberFormat="1" applyFont="1" applyFill="1" applyBorder="1" applyAlignment="1">
      <alignment horizontal="center"/>
    </xf>
    <xf numFmtId="1" fontId="4" fillId="9" borderId="27" xfId="0" applyNumberFormat="1" applyFont="1" applyFill="1" applyBorder="1" applyAlignment="1">
      <alignment horizontal="center"/>
    </xf>
    <xf numFmtId="1" fontId="4" fillId="9" borderId="102" xfId="0" applyNumberFormat="1" applyFont="1" applyFill="1" applyBorder="1" applyAlignment="1">
      <alignment horizontal="center"/>
    </xf>
    <xf numFmtId="0" fontId="4" fillId="4" borderId="17" xfId="0" applyFont="1" applyFill="1" applyBorder="1"/>
    <xf numFmtId="0" fontId="4" fillId="4" borderId="59" xfId="0" applyFont="1" applyFill="1" applyBorder="1"/>
    <xf numFmtId="0" fontId="4" fillId="6" borderId="64" xfId="0" applyFont="1" applyFill="1" applyBorder="1"/>
    <xf numFmtId="0" fontId="4" fillId="6" borderId="17" xfId="0" applyFont="1" applyFill="1" applyBorder="1"/>
    <xf numFmtId="0" fontId="4" fillId="6" borderId="67" xfId="0" applyFont="1" applyFill="1" applyBorder="1"/>
    <xf numFmtId="0" fontId="4" fillId="5" borderId="64" xfId="0" applyFont="1" applyFill="1" applyBorder="1"/>
    <xf numFmtId="0" fontId="4" fillId="5" borderId="67" xfId="0" applyFont="1" applyFill="1" applyBorder="1"/>
    <xf numFmtId="0" fontId="4" fillId="5" borderId="71" xfId="0" applyFont="1" applyFill="1" applyBorder="1"/>
    <xf numFmtId="0" fontId="4" fillId="6" borderId="37" xfId="0" applyFont="1" applyFill="1" applyBorder="1"/>
    <xf numFmtId="0" fontId="4" fillId="5" borderId="17" xfId="0" applyFont="1" applyFill="1" applyBorder="1"/>
    <xf numFmtId="3" fontId="4" fillId="0" borderId="120" xfId="0" applyNumberFormat="1" applyFont="1" applyBorder="1" applyAlignment="1">
      <alignment horizontal="center"/>
    </xf>
    <xf numFmtId="3" fontId="4" fillId="0" borderId="121" xfId="0" applyNumberFormat="1" applyFont="1" applyBorder="1" applyAlignment="1">
      <alignment horizontal="center"/>
    </xf>
    <xf numFmtId="3" fontId="4" fillId="0" borderId="122" xfId="0" applyNumberFormat="1" applyFont="1" applyBorder="1" applyAlignment="1">
      <alignment horizontal="center"/>
    </xf>
    <xf numFmtId="3" fontId="4" fillId="0" borderId="123" xfId="0" applyNumberFormat="1" applyFont="1" applyBorder="1" applyAlignment="1">
      <alignment horizontal="center"/>
    </xf>
    <xf numFmtId="3" fontId="4" fillId="0" borderId="124" xfId="0" applyNumberFormat="1" applyFont="1" applyBorder="1" applyAlignment="1">
      <alignment horizontal="center"/>
    </xf>
    <xf numFmtId="3" fontId="4" fillId="0" borderId="125" xfId="0" applyNumberFormat="1" applyFont="1" applyBorder="1" applyAlignment="1">
      <alignment horizontal="center"/>
    </xf>
    <xf numFmtId="3" fontId="4" fillId="0" borderId="126" xfId="0" applyNumberFormat="1" applyFont="1" applyBorder="1" applyAlignment="1">
      <alignment horizontal="center"/>
    </xf>
    <xf numFmtId="3" fontId="4" fillId="0" borderId="127" xfId="0" applyNumberFormat="1" applyFont="1" applyBorder="1" applyAlignment="1">
      <alignment horizontal="center"/>
    </xf>
    <xf numFmtId="3" fontId="4" fillId="0" borderId="128" xfId="0" applyNumberFormat="1" applyFont="1" applyBorder="1" applyAlignment="1">
      <alignment horizontal="center"/>
    </xf>
    <xf numFmtId="3" fontId="4" fillId="0" borderId="129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8" borderId="0" xfId="0" applyFont="1" applyFill="1" applyAlignment="1">
      <alignment horizontal="center" vertical="center" textRotation="89"/>
    </xf>
    <xf numFmtId="0" fontId="4" fillId="7" borderId="30" xfId="0" applyFont="1" applyFill="1" applyBorder="1" applyAlignment="1">
      <alignment horizontal="center" vertical="center" textRotation="89"/>
    </xf>
    <xf numFmtId="0" fontId="4" fillId="7" borderId="31" xfId="0" applyFont="1" applyFill="1" applyBorder="1" applyAlignment="1">
      <alignment horizontal="center" vertical="center" textRotation="89"/>
    </xf>
    <xf numFmtId="0" fontId="4" fillId="7" borderId="105" xfId="0" applyFont="1" applyFill="1" applyBorder="1" applyAlignment="1">
      <alignment horizontal="center" vertical="center" textRotation="89"/>
    </xf>
    <xf numFmtId="0" fontId="0" fillId="7" borderId="14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47" xfId="0" applyFill="1" applyBorder="1" applyAlignment="1">
      <alignment horizontal="center" vertical="center"/>
    </xf>
    <xf numFmtId="0" fontId="0" fillId="7" borderId="48" xfId="0" applyFill="1" applyBorder="1" applyAlignment="1">
      <alignment horizontal="center" vertical="center"/>
    </xf>
    <xf numFmtId="0" fontId="0" fillId="7" borderId="50" xfId="0" applyFill="1" applyBorder="1" applyAlignment="1">
      <alignment horizontal="center" vertical="center"/>
    </xf>
    <xf numFmtId="0" fontId="0" fillId="7" borderId="49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7" borderId="51" xfId="0" applyFill="1" applyBorder="1" applyAlignment="1">
      <alignment horizontal="center" vertical="center"/>
    </xf>
    <xf numFmtId="0" fontId="0" fillId="7" borderId="52" xfId="0" applyFill="1" applyBorder="1" applyAlignment="1">
      <alignment horizontal="center" vertical="center"/>
    </xf>
    <xf numFmtId="0" fontId="0" fillId="7" borderId="46" xfId="0" applyFill="1" applyBorder="1" applyAlignment="1">
      <alignment horizontal="center" vertical="center"/>
    </xf>
    <xf numFmtId="0" fontId="0" fillId="7" borderId="55" xfId="0" applyFill="1" applyBorder="1" applyAlignment="1">
      <alignment horizontal="center" vertical="center"/>
    </xf>
    <xf numFmtId="0" fontId="5" fillId="7" borderId="40" xfId="0" applyFont="1" applyFill="1" applyBorder="1" applyAlignment="1">
      <alignment horizontal="center"/>
    </xf>
    <xf numFmtId="0" fontId="5" fillId="7" borderId="41" xfId="0" applyFont="1" applyFill="1" applyBorder="1" applyAlignment="1">
      <alignment horizontal="center"/>
    </xf>
    <xf numFmtId="0" fontId="5" fillId="7" borderId="26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35" xfId="0" applyFont="1" applyFill="1" applyBorder="1" applyAlignment="1">
      <alignment horizontal="center" vertical="center"/>
    </xf>
    <xf numFmtId="0" fontId="5" fillId="7" borderId="106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9" fillId="11" borderId="89" xfId="0" applyFont="1" applyFill="1" applyBorder="1" applyAlignment="1">
      <alignment horizontal="center" vertical="center"/>
    </xf>
    <xf numFmtId="0" fontId="9" fillId="11" borderId="90" xfId="0" applyFont="1" applyFill="1" applyBorder="1" applyAlignment="1">
      <alignment horizontal="center" vertical="center"/>
    </xf>
    <xf numFmtId="0" fontId="9" fillId="11" borderId="91" xfId="0" applyFont="1" applyFill="1" applyBorder="1" applyAlignment="1">
      <alignment horizontal="center" vertical="center"/>
    </xf>
    <xf numFmtId="0" fontId="0" fillId="7" borderId="92" xfId="0" applyFill="1" applyBorder="1" applyAlignment="1">
      <alignment horizontal="center" vertical="center"/>
    </xf>
    <xf numFmtId="0" fontId="0" fillId="7" borderId="54" xfId="0" applyFill="1" applyBorder="1" applyAlignment="1">
      <alignment horizontal="center" vertical="center"/>
    </xf>
    <xf numFmtId="0" fontId="0" fillId="7" borderId="93" xfId="0" applyFill="1" applyBorder="1" applyAlignment="1">
      <alignment horizontal="center" vertical="center"/>
    </xf>
    <xf numFmtId="0" fontId="5" fillId="7" borderId="88" xfId="0" applyFont="1" applyFill="1" applyBorder="1" applyAlignment="1">
      <alignment horizontal="center" vertical="center" wrapText="1"/>
    </xf>
    <xf numFmtId="0" fontId="5" fillId="7" borderId="46" xfId="0" applyFont="1" applyFill="1" applyBorder="1" applyAlignment="1">
      <alignment horizontal="center" vertical="center" wrapText="1"/>
    </xf>
    <xf numFmtId="0" fontId="5" fillId="7" borderId="55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textRotation="90"/>
    </xf>
    <xf numFmtId="0" fontId="5" fillId="7" borderId="34" xfId="0" applyFont="1" applyFill="1" applyBorder="1" applyAlignment="1">
      <alignment horizontal="center" vertical="center"/>
    </xf>
    <xf numFmtId="0" fontId="5" fillId="7" borderId="19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74" xfId="0" applyFont="1" applyFill="1" applyBorder="1" applyAlignment="1">
      <alignment horizontal="center" vertical="center"/>
    </xf>
    <xf numFmtId="0" fontId="5" fillId="7" borderId="53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9" fillId="15" borderId="89" xfId="0" applyFont="1" applyFill="1" applyBorder="1" applyAlignment="1">
      <alignment horizontal="center" vertical="center"/>
    </xf>
    <xf numFmtId="0" fontId="9" fillId="15" borderId="90" xfId="0" applyFont="1" applyFill="1" applyBorder="1" applyAlignment="1">
      <alignment horizontal="center" vertical="center"/>
    </xf>
    <xf numFmtId="0" fontId="9" fillId="15" borderId="91" xfId="0" applyFont="1" applyFill="1" applyBorder="1" applyAlignment="1">
      <alignment horizontal="center" vertical="center"/>
    </xf>
    <xf numFmtId="0" fontId="9" fillId="14" borderId="89" xfId="0" applyFont="1" applyFill="1" applyBorder="1" applyAlignment="1">
      <alignment horizontal="center" vertical="center"/>
    </xf>
    <xf numFmtId="0" fontId="9" fillId="14" borderId="90" xfId="0" applyFont="1" applyFill="1" applyBorder="1" applyAlignment="1">
      <alignment horizontal="center" vertical="center"/>
    </xf>
    <xf numFmtId="0" fontId="9" fillId="14" borderId="91" xfId="0" applyFont="1" applyFill="1" applyBorder="1" applyAlignment="1">
      <alignment horizontal="center" vertical="center"/>
    </xf>
    <xf numFmtId="0" fontId="9" fillId="12" borderId="89" xfId="0" applyFont="1" applyFill="1" applyBorder="1" applyAlignment="1">
      <alignment horizontal="center" vertical="center"/>
    </xf>
    <xf numFmtId="0" fontId="9" fillId="12" borderId="90" xfId="0" applyFont="1" applyFill="1" applyBorder="1" applyAlignment="1">
      <alignment horizontal="center" vertical="center"/>
    </xf>
    <xf numFmtId="0" fontId="9" fillId="12" borderId="91" xfId="0" applyFont="1" applyFill="1" applyBorder="1" applyAlignment="1">
      <alignment horizontal="center" vertical="center"/>
    </xf>
    <xf numFmtId="0" fontId="9" fillId="16" borderId="89" xfId="0" applyFont="1" applyFill="1" applyBorder="1" applyAlignment="1">
      <alignment horizontal="center" vertical="center"/>
    </xf>
    <xf numFmtId="0" fontId="9" fillId="16" borderId="90" xfId="0" applyFont="1" applyFill="1" applyBorder="1" applyAlignment="1">
      <alignment horizontal="center" vertical="center"/>
    </xf>
    <xf numFmtId="0" fontId="9" fillId="16" borderId="91" xfId="0" applyFont="1" applyFill="1" applyBorder="1" applyAlignment="1">
      <alignment horizontal="center" vertical="center"/>
    </xf>
    <xf numFmtId="0" fontId="0" fillId="7" borderId="97" xfId="0" applyFill="1" applyBorder="1" applyAlignment="1">
      <alignment horizontal="center" vertical="center"/>
    </xf>
    <xf numFmtId="0" fontId="0" fillId="7" borderId="94" xfId="0" applyFill="1" applyBorder="1" applyAlignment="1">
      <alignment horizontal="center" vertical="center"/>
    </xf>
    <xf numFmtId="0" fontId="0" fillId="7" borderId="98" xfId="0" applyFill="1" applyBorder="1" applyAlignment="1">
      <alignment horizontal="center" vertical="center"/>
    </xf>
    <xf numFmtId="0" fontId="0" fillId="7" borderId="95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5" fillId="7" borderId="108" xfId="0" applyFont="1" applyFill="1" applyBorder="1" applyAlignment="1">
      <alignment horizontal="center" vertical="center" wrapText="1"/>
    </xf>
    <xf numFmtId="0" fontId="5" fillId="7" borderId="109" xfId="0" applyFont="1" applyFill="1" applyBorder="1" applyAlignment="1">
      <alignment horizontal="center" vertical="center" wrapText="1"/>
    </xf>
    <xf numFmtId="0" fontId="0" fillId="0" borderId="118" xfId="0" applyBorder="1" applyAlignment="1">
      <alignment horizontal="center" vertical="center"/>
    </xf>
    <xf numFmtId="0" fontId="0" fillId="0" borderId="51" xfId="0" applyBorder="1" applyAlignment="1">
      <alignment horizontal="center" vertical="center" textRotation="90"/>
    </xf>
    <xf numFmtId="0" fontId="5" fillId="7" borderId="116" xfId="0" applyFont="1" applyFill="1" applyBorder="1" applyAlignment="1">
      <alignment horizontal="center" vertical="center"/>
    </xf>
    <xf numFmtId="0" fontId="5" fillId="7" borderId="117" xfId="0" applyFont="1" applyFill="1" applyBorder="1" applyAlignment="1">
      <alignment horizontal="center" vertical="center"/>
    </xf>
    <xf numFmtId="0" fontId="0" fillId="7" borderId="30" xfId="0" applyFill="1" applyBorder="1" applyAlignment="1">
      <alignment horizontal="center" vertical="center" wrapText="1"/>
    </xf>
    <xf numFmtId="0" fontId="0" fillId="7" borderId="76" xfId="0" applyFill="1" applyBorder="1" applyAlignment="1">
      <alignment horizontal="center" vertical="center" wrapText="1"/>
    </xf>
    <xf numFmtId="0" fontId="5" fillId="7" borderId="76" xfId="0" applyFont="1" applyFill="1" applyBorder="1" applyAlignment="1">
      <alignment horizontal="center" vertical="center" wrapText="1"/>
    </xf>
    <xf numFmtId="0" fontId="5" fillId="7" borderId="79" xfId="0" applyFont="1" applyFill="1" applyBorder="1" applyAlignment="1">
      <alignment horizontal="center" vertical="center" wrapText="1"/>
    </xf>
    <xf numFmtId="0" fontId="0" fillId="7" borderId="79" xfId="0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0" fontId="5" fillId="7" borderId="51" xfId="0" applyFont="1" applyFill="1" applyBorder="1" applyAlignment="1">
      <alignment horizontal="center" vertical="center" wrapText="1"/>
    </xf>
    <xf numFmtId="0" fontId="5" fillId="7" borderId="93" xfId="0" applyFont="1" applyFill="1" applyBorder="1" applyAlignment="1">
      <alignment horizontal="center" vertical="center" wrapText="1"/>
    </xf>
    <xf numFmtId="0" fontId="5" fillId="7" borderId="49" xfId="0" applyFont="1" applyFill="1" applyBorder="1" applyAlignment="1">
      <alignment horizontal="center" vertical="center" wrapText="1"/>
    </xf>
    <xf numFmtId="0" fontId="5" fillId="7" borderId="92" xfId="0" applyFont="1" applyFill="1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7" borderId="51" xfId="0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</cellXfs>
  <cellStyles count="3">
    <cellStyle name="Migliaia [0]" xfId="1" builtinId="6"/>
    <cellStyle name="Normale" xfId="0" builtinId="0"/>
    <cellStyle name="Risultato2" xfId="2" xr:uid="{00000000-0005-0000-0000-000002000000}"/>
  </cellStyles>
  <dxfs count="16">
    <dxf>
      <fill>
        <patternFill>
          <bgColor rgb="FFFF0000"/>
        </patternFill>
      </fill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ill>
        <patternFill>
          <bgColor rgb="FFFF0000"/>
        </patternFill>
      </fill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ill>
        <patternFill>
          <bgColor rgb="FFFF0000"/>
        </patternFill>
      </fill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ill>
        <patternFill>
          <bgColor rgb="FFFF0000"/>
        </patternFill>
      </fill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ill>
        <patternFill>
          <bgColor rgb="FFFF0000"/>
        </patternFill>
      </fill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  <dxf>
      <font>
        <b/>
        <i val="0"/>
        <color rgb="FF9C0006"/>
      </font>
      <fill>
        <patternFill patternType="solid">
          <bgColor theme="5" tint="0.39997558519241921"/>
        </patternFill>
      </fill>
      <border>
        <top style="thin">
          <color rgb="FF833C0C"/>
        </top>
        <bottom style="thin">
          <color rgb="FF833C0C"/>
        </bottom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CC9999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O" id="{D0DD5482-A2D9-4AD7-B109-0F751BFCE1DD}">
    <nsvFilter filterId="{00000000-0001-0000-0000-000000000000}" ref="A1:A1053" tableId="0"/>
  </namedSheetView>
  <namedSheetView name="POSTAZIONE_1" id="{01C20BFF-FB2E-4786-9CFE-2C701690595E}">
    <nsvFilter filterId="{00000000-0001-0000-0000-000000000000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76F09027-C353-47B2-BFF7-1C93DB30A10A}">
    <nsvFilter filterId="{00000000-0001-0000-0000-000000000000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8910F235-CB0A-4D88-97FA-38F5AC9BB9DF}">
    <nsvFilter filterId="{00000000-0001-0000-0000-000000000000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10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D087DE1C-9CEF-45F0-9421-6942ADFAAB72}">
    <nsvFilter filterId="{A0E8A00F-BE45-41DB-BB1C-F58A6CC63C23}" ref="A1:A55" tableId="0"/>
  </namedSheetView>
  <namedSheetView name="POSTAZIONE_1" id="{192375CC-3882-4682-B6CA-FB80C37A30C9}">
    <nsvFilter filterId="{A0E8A00F-BE45-41DB-BB1C-F58A6CC63C23}" ref="A1:A55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A4C3F549-AAC3-436A-9AC1-CD00EA86D833}">
    <nsvFilter filterId="{A0E8A00F-BE45-41DB-BB1C-F58A6CC63C23}" ref="A1:A55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460DBD7E-A00A-41FD-9061-2C3D3C4CEF5F}">
    <nsvFilter filterId="{A0E8A00F-BE45-41DB-BB1C-F58A6CC63C23}" ref="A1:A55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1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445666BC-1EC8-44F0-B6F2-0B9720116E7E}">
    <nsvFilter filterId="{A0E8A00F-BE45-41DB-BB1C-F58A6CC63C23}" ref="A1:A55" tableId="0"/>
  </namedSheetView>
  <namedSheetView name="POSTAZIONE_1" id="{37CD3621-2E12-45B2-98CA-75A905BEE169}">
    <nsvFilter filterId="{A0E8A00F-BE45-41DB-BB1C-F58A6CC63C23}" ref="A1:A55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520C35FF-9E8B-4021-8A01-7F5326EFA71C}">
    <nsvFilter filterId="{A0E8A00F-BE45-41DB-BB1C-F58A6CC63C23}" ref="A1:A55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14E29B4B-D3AD-4926-967F-D9EA29C763FB}">
    <nsvFilter filterId="{A0E8A00F-BE45-41DB-BB1C-F58A6CC63C23}" ref="A1:A55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2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C39237E0-8C71-4953-B1C9-1755175922AA}">
    <nsvFilter filterId="{F9570E91-7667-4C7C-8F8F-D9826FCFC6F3}" ref="A1:A1053" tableId="0"/>
  </namedSheetView>
  <namedSheetView name="POSTAZIONE_1" id="{5517653D-C1EB-49DA-A8F0-3E0063997A90}">
    <nsvFilter filterId="{F9570E91-7667-4C7C-8F8F-D9826FCFC6F3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0383FB17-5664-42B9-B83A-D757A84D38EF}">
    <nsvFilter filterId="{F9570E91-7667-4C7C-8F8F-D9826FCFC6F3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6428316E-3B3B-41A7-BDC9-CAB9AD8ABA78}">
    <nsvFilter filterId="{F9570E91-7667-4C7C-8F8F-D9826FCFC6F3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3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833CC914-022B-4344-97D9-EB76CDA82A10}">
    <nsvFilter filterId="{F9570E91-7667-4C7C-8F8F-D9826FCFC6F3}" ref="A1:A1053" tableId="0"/>
  </namedSheetView>
  <namedSheetView name="POSTAZIONE_1" id="{CA19A978-3F35-4E97-9B90-316B539C68CE}">
    <nsvFilter filterId="{F9570E91-7667-4C7C-8F8F-D9826FCFC6F3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744AC5D3-5530-4723-AAF0-FF3EE9B28F7B}">
    <nsvFilter filterId="{F9570E91-7667-4C7C-8F8F-D9826FCFC6F3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BD11C3E0-348D-4B24-A853-25750A49B8D3}">
    <nsvFilter filterId="{F9570E91-7667-4C7C-8F8F-D9826FCFC6F3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4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0AB00550-F796-4E36-9B07-9F8183FDADD5}">
    <nsvFilter filterId="{F9570E91-7667-4C7C-8F8F-D9826FCFC6F3}" ref="A1:A1053" tableId="0"/>
  </namedSheetView>
  <namedSheetView name="POSTAZIONE_1" id="{F29B9005-AF32-4F85-9831-17D638142172}">
    <nsvFilter filterId="{F9570E91-7667-4C7C-8F8F-D9826FCFC6F3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A45BA5FD-DCFC-42B0-80DF-28ADA932A015}">
    <nsvFilter filterId="{F9570E91-7667-4C7C-8F8F-D9826FCFC6F3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7C94974C-E638-4C33-BD16-218BBB7335EE}">
    <nsvFilter filterId="{F9570E91-7667-4C7C-8F8F-D9826FCFC6F3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5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BD220145-A128-4E68-A56A-F70DB8342D65}">
    <nsvFilter filterId="{F9570E91-7667-4C7C-8F8F-D9826FCFC6F3}" ref="A1:A1053" tableId="0"/>
  </namedSheetView>
  <namedSheetView name="POSTAZIONE_1" id="{1FDDD237-87E5-42ED-9192-46982B114BF6}">
    <nsvFilter filterId="{F9570E91-7667-4C7C-8F8F-D9826FCFC6F3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379AB532-BFC9-45C4-BE78-6414AAB1635C}">
    <nsvFilter filterId="{F9570E91-7667-4C7C-8F8F-D9826FCFC6F3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42316D0C-6BCD-43C7-AC0C-21EE1FC58849}">
    <nsvFilter filterId="{F9570E91-7667-4C7C-8F8F-D9826FCFC6F3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6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79A1085C-FB60-4B8B-9224-243F6562BBA8}">
    <nsvFilter filterId="{F9570E91-7667-4C7C-8F8F-D9826FCFC6F3}" ref="A1:A1053" tableId="0"/>
  </namedSheetView>
  <namedSheetView name="POSTAZIONE_1" id="{DB03DF60-EE07-471B-A1B7-315E27E53D39}">
    <nsvFilter filterId="{F9570E91-7667-4C7C-8F8F-D9826FCFC6F3}" ref="A1:A1053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7C9883E3-7373-49BC-ACF3-A186B7382985}">
    <nsvFilter filterId="{F9570E91-7667-4C7C-8F8F-D9826FCFC6F3}" ref="A1:A1053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B4B96D7E-C948-492F-8C93-9E6CC98BE31D}">
    <nsvFilter filterId="{F9570E91-7667-4C7C-8F8F-D9826FCFC6F3}" ref="A1:A1053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7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8C4B5FBC-BC0C-45C3-9967-76C40A5708CA}">
    <nsvFilter filterId="{A0E8A00F-BE45-41DB-BB1C-F58A6CC63C23}" ref="A1:A55" tableId="0"/>
  </namedSheetView>
  <namedSheetView name="POSTAZIONE_1" id="{3F89518E-F606-42DE-BDFD-243A4B469313}">
    <nsvFilter filterId="{A0E8A00F-BE45-41DB-BB1C-F58A6CC63C23}" ref="A1:A55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7F57FAA2-2336-4D30-BF5A-6F8163601A65}">
    <nsvFilter filterId="{A0E8A00F-BE45-41DB-BB1C-F58A6CC63C23}" ref="A1:A55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7A64D3D1-D21F-436A-916E-9D3157922627}">
    <nsvFilter filterId="{A0E8A00F-BE45-41DB-BB1C-F58A6CC63C23}" ref="A1:A55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8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F68BFF6E-DA91-40B7-BD78-CF63EE3E416A}">
    <nsvFilter filterId="{A0E8A00F-BE45-41DB-BB1C-F58A6CC63C23}" ref="A1:A55" tableId="0"/>
  </namedSheetView>
  <namedSheetView name="POSTAZIONE_1" id="{AAF2A7F9-5DF6-42EC-BB93-6EE3C07C506F}">
    <nsvFilter filterId="{A0E8A00F-BE45-41DB-BB1C-F58A6CC63C23}" ref="A1:A55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585FB53E-08F0-4975-94D8-D38F1A08312E}">
    <nsvFilter filterId="{A0E8A00F-BE45-41DB-BB1C-F58A6CC63C23}" ref="A1:A55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9E7A79FD-D27C-4ED9-B9FC-53931B0C1017}">
    <nsvFilter filterId="{A0E8A00F-BE45-41DB-BB1C-F58A6CC63C23}" ref="A1:A55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namedSheetViews/namedSheetView9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COMPLETA" id="{656F86D6-2D36-4A9B-BE6A-2AE687918947}">
    <nsvFilter filterId="{A0E8A00F-BE45-41DB-BB1C-F58A6CC63C23}" ref="A1:A55" tableId="0"/>
  </namedSheetView>
  <namedSheetView name="POSTAZIONE_1" id="{75CB4FF4-EFAF-40D5-80E4-6A97318EA3BD}">
    <nsvFilter filterId="{A0E8A00F-BE45-41DB-BB1C-F58A6CC63C23}" ref="A1:A55" tableId="0">
      <columnFilter colId="0">
        <filter colId="0">
          <x:filters blank="1">
            <x:filter val="1"/>
            <x:filter val="POSTAZIONE"/>
          </x:filters>
        </filter>
      </columnFilter>
    </nsvFilter>
  </namedSheetView>
  <namedSheetView name="POSTAZIONE_2" id="{609A79B9-217E-46E2-A801-13C88C6F1877}">
    <nsvFilter filterId="{A0E8A00F-BE45-41DB-BB1C-F58A6CC63C23}" ref="A1:A55" tableId="0">
      <columnFilter colId="0">
        <filter colId="0">
          <x:filters blank="1">
            <x:filter val="2"/>
            <x:filter val="POSTAZIONE"/>
          </x:filters>
        </filter>
      </columnFilter>
    </nsvFilter>
  </namedSheetView>
  <namedSheetView name="POSTAZIONE_3" id="{287BC9EA-321C-4645-84F6-1E686E2A1E8F}">
    <nsvFilter filterId="{A0E8A00F-BE45-41DB-BB1C-F58A6CC63C23}" ref="A1:A55" tableId="0">
      <columnFilter colId="0">
        <filter colId="0">
          <x:filters blank="1">
            <x:filter val="3"/>
            <x:filter val="POSTAZIONE"/>
          </x:filters>
        </filter>
      </columnFilter>
    </nsvFilter>
  </namedSheetView>
</namedSheetView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KY54"/>
  <sheetViews>
    <sheetView showGridLines="0" topLeftCell="A6" zoomScale="150" zoomScaleNormal="150" workbookViewId="0">
      <selection activeCell="I37" sqref="I37"/>
    </sheetView>
  </sheetViews>
  <sheetFormatPr defaultColWidth="11.5703125" defaultRowHeight="18.95" customHeight="1"/>
  <cols>
    <col min="2" max="5" width="9" customWidth="1"/>
    <col min="6" max="9" width="10.140625" customWidth="1"/>
    <col min="10" max="10" width="8.140625" customWidth="1"/>
    <col min="11" max="987" width="9" customWidth="1"/>
  </cols>
  <sheetData>
    <row r="1" spans="1:10" ht="54" hidden="1" customHeight="1">
      <c r="A1" s="134" t="s">
        <v>0</v>
      </c>
      <c r="B1" s="1"/>
      <c r="E1" s="2"/>
    </row>
    <row r="2" spans="1:10" ht="18.95" customHeight="1">
      <c r="C2" s="178" t="s">
        <v>1</v>
      </c>
      <c r="D2" s="178"/>
      <c r="E2" s="178"/>
      <c r="F2" s="176" t="s">
        <v>2</v>
      </c>
      <c r="G2" s="176"/>
      <c r="H2" s="176"/>
      <c r="I2" s="176"/>
      <c r="J2" s="94"/>
    </row>
    <row r="3" spans="1:10" ht="18.95" customHeight="1" thickBot="1">
      <c r="F3" s="177"/>
      <c r="G3" s="177"/>
      <c r="H3" s="177"/>
      <c r="I3" s="177"/>
      <c r="J3" s="94"/>
    </row>
    <row r="4" spans="1:10" ht="18.95" customHeight="1" thickBot="1">
      <c r="A4" s="179" t="s">
        <v>3</v>
      </c>
      <c r="B4" s="180" t="s">
        <v>4</v>
      </c>
      <c r="C4" s="183" t="s">
        <v>5</v>
      </c>
      <c r="D4" s="184"/>
      <c r="E4" s="185"/>
      <c r="F4" s="189" t="s">
        <v>6</v>
      </c>
      <c r="G4" s="190"/>
      <c r="H4" s="190"/>
      <c r="I4" s="191"/>
      <c r="J4" s="98"/>
    </row>
    <row r="5" spans="1:10" ht="18.95" customHeight="1" thickTop="1" thickBot="1">
      <c r="A5" s="179"/>
      <c r="B5" s="181"/>
      <c r="C5" s="186"/>
      <c r="D5" s="187"/>
      <c r="E5" s="188"/>
      <c r="F5" s="192"/>
      <c r="G5" s="193"/>
      <c r="H5" s="193"/>
      <c r="I5" s="194"/>
      <c r="J5" s="98"/>
    </row>
    <row r="6" spans="1:10" ht="18.95" customHeight="1" thickTop="1" thickBot="1">
      <c r="A6" s="179"/>
      <c r="B6" s="181"/>
      <c r="C6" s="186"/>
      <c r="D6" s="187"/>
      <c r="E6" s="188"/>
      <c r="F6" s="192"/>
      <c r="G6" s="193"/>
      <c r="H6" s="193"/>
      <c r="I6" s="194"/>
      <c r="J6" s="98"/>
    </row>
    <row r="7" spans="1:10" ht="18.95" customHeight="1" thickTop="1" thickBot="1">
      <c r="A7" s="179"/>
      <c r="B7" s="181"/>
      <c r="C7" s="186"/>
      <c r="D7" s="187"/>
      <c r="E7" s="188"/>
      <c r="F7" s="195"/>
      <c r="G7" s="196"/>
      <c r="H7" s="193"/>
      <c r="I7" s="197"/>
      <c r="J7" s="98"/>
    </row>
    <row r="8" spans="1:10" ht="18.95" customHeight="1" thickTop="1" thickBot="1">
      <c r="A8" s="179"/>
      <c r="B8" s="181"/>
      <c r="C8" s="200" t="s">
        <v>7</v>
      </c>
      <c r="D8" s="202" t="s">
        <v>8</v>
      </c>
      <c r="E8" s="204" t="s">
        <v>9</v>
      </c>
      <c r="F8" s="198" t="s">
        <v>10</v>
      </c>
      <c r="G8" s="199"/>
      <c r="H8" s="39" t="s">
        <v>11</v>
      </c>
      <c r="I8" s="40" t="s">
        <v>12</v>
      </c>
      <c r="J8" s="99"/>
    </row>
    <row r="9" spans="1:10" ht="18.95" customHeight="1" thickTop="1" thickBot="1">
      <c r="A9" s="179"/>
      <c r="B9" s="181"/>
      <c r="C9" s="200"/>
      <c r="D9" s="202" t="s">
        <v>8</v>
      </c>
      <c r="E9" s="204" t="s">
        <v>13</v>
      </c>
      <c r="F9" s="200" t="s">
        <v>14</v>
      </c>
      <c r="G9" s="207" t="s">
        <v>15</v>
      </c>
      <c r="H9" s="206" t="s">
        <v>16</v>
      </c>
      <c r="I9" s="204" t="s">
        <v>16</v>
      </c>
      <c r="J9" s="100"/>
    </row>
    <row r="10" spans="1:10" ht="18.95" customHeight="1" thickTop="1" thickBot="1">
      <c r="A10" s="179"/>
      <c r="B10" s="182"/>
      <c r="C10" s="201"/>
      <c r="D10" s="203"/>
      <c r="E10" s="205" t="s">
        <v>13</v>
      </c>
      <c r="F10" s="201"/>
      <c r="G10" s="208"/>
      <c r="H10" s="203"/>
      <c r="I10" s="205"/>
      <c r="J10" s="100"/>
    </row>
    <row r="11" spans="1:10" ht="15.95" customHeight="1">
      <c r="A11" s="1">
        <v>1</v>
      </c>
      <c r="B11" s="84">
        <v>1</v>
      </c>
      <c r="C11" s="156">
        <v>325</v>
      </c>
      <c r="D11" s="156">
        <v>354</v>
      </c>
      <c r="E11" s="137">
        <f>SUM(C11+D11)</f>
        <v>679</v>
      </c>
      <c r="F11" s="119">
        <v>1</v>
      </c>
      <c r="G11" s="119">
        <v>1</v>
      </c>
      <c r="H11" s="120">
        <v>1</v>
      </c>
      <c r="I11" s="121">
        <v>1</v>
      </c>
      <c r="J11" s="95"/>
    </row>
    <row r="12" spans="1:10" ht="15.95" customHeight="1">
      <c r="A12" s="1">
        <v>1</v>
      </c>
      <c r="B12" s="10">
        <v>2</v>
      </c>
      <c r="C12" s="156">
        <v>403</v>
      </c>
      <c r="D12" s="156">
        <v>386</v>
      </c>
      <c r="E12" s="11">
        <f t="shared" ref="E12:E50" si="0">SUM(C12+D12)</f>
        <v>789</v>
      </c>
      <c r="F12" s="101">
        <v>1</v>
      </c>
      <c r="G12" s="101">
        <v>1</v>
      </c>
      <c r="H12" s="102">
        <v>1</v>
      </c>
      <c r="I12" s="103">
        <v>1</v>
      </c>
      <c r="J12" s="95"/>
    </row>
    <row r="13" spans="1:10" ht="15.95" customHeight="1">
      <c r="A13" s="1">
        <v>1</v>
      </c>
      <c r="B13" s="10">
        <v>3</v>
      </c>
      <c r="C13" s="156">
        <v>351</v>
      </c>
      <c r="D13" s="156">
        <v>407</v>
      </c>
      <c r="E13" s="11">
        <f t="shared" si="0"/>
        <v>758</v>
      </c>
      <c r="F13" s="101">
        <v>1</v>
      </c>
      <c r="G13" s="101">
        <v>1</v>
      </c>
      <c r="H13" s="102">
        <v>1</v>
      </c>
      <c r="I13" s="103">
        <v>1</v>
      </c>
      <c r="J13" s="95"/>
    </row>
    <row r="14" spans="1:10" ht="15.95" customHeight="1">
      <c r="A14" s="1">
        <v>1</v>
      </c>
      <c r="B14" s="10">
        <v>4</v>
      </c>
      <c r="C14" s="156">
        <v>342</v>
      </c>
      <c r="D14" s="156">
        <v>401</v>
      </c>
      <c r="E14" s="11">
        <f t="shared" si="0"/>
        <v>743</v>
      </c>
      <c r="F14" s="101">
        <v>1</v>
      </c>
      <c r="G14" s="101">
        <v>1</v>
      </c>
      <c r="H14" s="102">
        <v>1</v>
      </c>
      <c r="I14" s="103">
        <v>1</v>
      </c>
      <c r="J14" s="95"/>
    </row>
    <row r="15" spans="1:10" ht="15.95" customHeight="1">
      <c r="A15" s="1">
        <v>1</v>
      </c>
      <c r="B15" s="10">
        <v>5</v>
      </c>
      <c r="C15" s="156">
        <v>441</v>
      </c>
      <c r="D15" s="156">
        <v>504</v>
      </c>
      <c r="E15" s="11">
        <f t="shared" si="0"/>
        <v>945</v>
      </c>
      <c r="F15" s="101">
        <v>1</v>
      </c>
      <c r="G15" s="101">
        <v>1</v>
      </c>
      <c r="H15" s="102">
        <v>1</v>
      </c>
      <c r="I15" s="103">
        <v>1</v>
      </c>
      <c r="J15" s="95"/>
    </row>
    <row r="16" spans="1:10" ht="15.95" customHeight="1">
      <c r="A16" s="1">
        <v>1</v>
      </c>
      <c r="B16" s="10">
        <v>6</v>
      </c>
      <c r="C16" s="156">
        <v>299</v>
      </c>
      <c r="D16" s="156">
        <v>303</v>
      </c>
      <c r="E16" s="11">
        <f t="shared" si="0"/>
        <v>602</v>
      </c>
      <c r="F16" s="101">
        <v>1</v>
      </c>
      <c r="G16" s="101">
        <v>1</v>
      </c>
      <c r="H16" s="102">
        <v>1</v>
      </c>
      <c r="I16" s="103">
        <v>1</v>
      </c>
      <c r="J16" s="95"/>
    </row>
    <row r="17" spans="1:10" ht="15.95" customHeight="1">
      <c r="A17" s="1">
        <v>1</v>
      </c>
      <c r="B17" s="10">
        <v>7</v>
      </c>
      <c r="C17" s="156">
        <v>390</v>
      </c>
      <c r="D17" s="156">
        <v>384</v>
      </c>
      <c r="E17" s="11">
        <f t="shared" si="0"/>
        <v>774</v>
      </c>
      <c r="F17" s="101">
        <v>1</v>
      </c>
      <c r="G17" s="101">
        <v>1</v>
      </c>
      <c r="H17" s="102">
        <v>1</v>
      </c>
      <c r="I17" s="103">
        <v>1</v>
      </c>
      <c r="J17" s="95"/>
    </row>
    <row r="18" spans="1:10" ht="15.95" customHeight="1">
      <c r="A18" s="1">
        <v>1</v>
      </c>
      <c r="B18" s="10">
        <v>8</v>
      </c>
      <c r="C18" s="156">
        <v>429</v>
      </c>
      <c r="D18" s="156">
        <v>470</v>
      </c>
      <c r="E18" s="11">
        <f t="shared" si="0"/>
        <v>899</v>
      </c>
      <c r="F18" s="101">
        <v>1</v>
      </c>
      <c r="G18" s="101">
        <v>1</v>
      </c>
      <c r="H18" s="102">
        <v>1</v>
      </c>
      <c r="I18" s="103">
        <v>1</v>
      </c>
      <c r="J18" s="95"/>
    </row>
    <row r="19" spans="1:10" ht="15.95" customHeight="1">
      <c r="A19" s="1">
        <v>1</v>
      </c>
      <c r="B19" s="10">
        <v>9</v>
      </c>
      <c r="C19" s="156">
        <v>367</v>
      </c>
      <c r="D19" s="156">
        <v>390</v>
      </c>
      <c r="E19" s="11">
        <f t="shared" si="0"/>
        <v>757</v>
      </c>
      <c r="F19" s="101">
        <v>1</v>
      </c>
      <c r="G19" s="101">
        <v>1</v>
      </c>
      <c r="H19" s="102">
        <v>1</v>
      </c>
      <c r="I19" s="103">
        <v>1</v>
      </c>
      <c r="J19" s="95"/>
    </row>
    <row r="20" spans="1:10" ht="15.95" customHeight="1">
      <c r="A20" s="1">
        <v>1</v>
      </c>
      <c r="B20" s="10">
        <v>10</v>
      </c>
      <c r="C20" s="156">
        <v>366</v>
      </c>
      <c r="D20" s="156">
        <v>396</v>
      </c>
      <c r="E20" s="11">
        <f t="shared" si="0"/>
        <v>762</v>
      </c>
      <c r="F20" s="101">
        <v>1</v>
      </c>
      <c r="G20" s="101">
        <v>1</v>
      </c>
      <c r="H20" s="102">
        <v>1</v>
      </c>
      <c r="I20" s="103">
        <v>1</v>
      </c>
      <c r="J20" s="95"/>
    </row>
    <row r="21" spans="1:10" ht="15.95" customHeight="1">
      <c r="A21" s="1">
        <v>1</v>
      </c>
      <c r="B21" s="10">
        <v>11</v>
      </c>
      <c r="C21" s="156">
        <v>358</v>
      </c>
      <c r="D21" s="156">
        <v>360</v>
      </c>
      <c r="E21" s="11">
        <f t="shared" si="0"/>
        <v>718</v>
      </c>
      <c r="F21" s="101">
        <v>1</v>
      </c>
      <c r="G21" s="101">
        <v>1</v>
      </c>
      <c r="H21" s="102">
        <v>1</v>
      </c>
      <c r="I21" s="103">
        <v>1</v>
      </c>
      <c r="J21" s="95"/>
    </row>
    <row r="22" spans="1:10" ht="15.95" customHeight="1">
      <c r="A22" s="1">
        <v>1</v>
      </c>
      <c r="B22" s="10">
        <v>12</v>
      </c>
      <c r="C22" s="156">
        <v>455</v>
      </c>
      <c r="D22" s="156">
        <v>447</v>
      </c>
      <c r="E22" s="11">
        <f t="shared" si="0"/>
        <v>902</v>
      </c>
      <c r="F22" s="101">
        <v>1</v>
      </c>
      <c r="G22" s="101">
        <v>1</v>
      </c>
      <c r="H22" s="102">
        <v>1</v>
      </c>
      <c r="I22" s="103">
        <v>1</v>
      </c>
      <c r="J22" s="95"/>
    </row>
    <row r="23" spans="1:10" ht="15.95" customHeight="1" thickBot="1">
      <c r="A23" s="1">
        <v>1</v>
      </c>
      <c r="B23" s="43">
        <v>13</v>
      </c>
      <c r="C23" s="157">
        <v>397</v>
      </c>
      <c r="D23" s="157">
        <v>446</v>
      </c>
      <c r="E23" s="44">
        <f t="shared" si="0"/>
        <v>843</v>
      </c>
      <c r="F23" s="104">
        <v>1</v>
      </c>
      <c r="G23" s="104">
        <v>1</v>
      </c>
      <c r="H23" s="105">
        <v>1</v>
      </c>
      <c r="I23" s="106">
        <v>1</v>
      </c>
      <c r="J23" s="95"/>
    </row>
    <row r="24" spans="1:10" ht="18.95" customHeight="1" thickTop="1">
      <c r="A24" s="1">
        <v>2</v>
      </c>
      <c r="B24" s="46">
        <v>14</v>
      </c>
      <c r="C24" s="158">
        <v>348</v>
      </c>
      <c r="D24" s="158">
        <v>448</v>
      </c>
      <c r="E24" s="47">
        <f t="shared" si="0"/>
        <v>796</v>
      </c>
      <c r="F24" s="107">
        <v>1</v>
      </c>
      <c r="G24" s="107">
        <v>1</v>
      </c>
      <c r="H24" s="108">
        <v>1</v>
      </c>
      <c r="I24" s="109">
        <v>1</v>
      </c>
      <c r="J24" s="95"/>
    </row>
    <row r="25" spans="1:10" ht="18.95" customHeight="1">
      <c r="A25" s="1">
        <v>2</v>
      </c>
      <c r="B25" s="14">
        <v>15</v>
      </c>
      <c r="C25" s="159">
        <v>335</v>
      </c>
      <c r="D25" s="159">
        <v>354</v>
      </c>
      <c r="E25" s="15">
        <f t="shared" si="0"/>
        <v>689</v>
      </c>
      <c r="F25" s="101">
        <v>1</v>
      </c>
      <c r="G25" s="101">
        <v>1</v>
      </c>
      <c r="H25" s="102">
        <v>1</v>
      </c>
      <c r="I25" s="103">
        <v>1</v>
      </c>
      <c r="J25" s="95"/>
    </row>
    <row r="26" spans="1:10" ht="18.95" customHeight="1">
      <c r="A26" s="1">
        <v>2</v>
      </c>
      <c r="B26" s="14">
        <v>16</v>
      </c>
      <c r="C26" s="159">
        <v>358</v>
      </c>
      <c r="D26" s="159">
        <v>361</v>
      </c>
      <c r="E26" s="15">
        <f t="shared" si="0"/>
        <v>719</v>
      </c>
      <c r="F26" s="101">
        <v>1</v>
      </c>
      <c r="G26" s="101">
        <v>1</v>
      </c>
      <c r="H26" s="102">
        <v>1</v>
      </c>
      <c r="I26" s="103">
        <v>1</v>
      </c>
      <c r="J26" s="95"/>
    </row>
    <row r="27" spans="1:10" ht="18.95" customHeight="1">
      <c r="A27" s="1">
        <v>2</v>
      </c>
      <c r="B27" s="14">
        <v>17</v>
      </c>
      <c r="C27" s="159">
        <v>410</v>
      </c>
      <c r="D27" s="159">
        <v>426</v>
      </c>
      <c r="E27" s="15">
        <f t="shared" si="0"/>
        <v>836</v>
      </c>
      <c r="F27" s="101">
        <v>1</v>
      </c>
      <c r="G27" s="101">
        <v>1</v>
      </c>
      <c r="H27" s="102">
        <v>1</v>
      </c>
      <c r="I27" s="103">
        <v>1</v>
      </c>
      <c r="J27" s="95"/>
    </row>
    <row r="28" spans="1:10" ht="18.95" customHeight="1">
      <c r="A28" s="1">
        <v>2</v>
      </c>
      <c r="B28" s="14">
        <v>18</v>
      </c>
      <c r="C28" s="159">
        <v>458</v>
      </c>
      <c r="D28" s="159">
        <v>444</v>
      </c>
      <c r="E28" s="15">
        <f t="shared" si="0"/>
        <v>902</v>
      </c>
      <c r="F28" s="101">
        <v>1</v>
      </c>
      <c r="G28" s="101">
        <v>1</v>
      </c>
      <c r="H28" s="102">
        <v>1</v>
      </c>
      <c r="I28" s="103">
        <v>1</v>
      </c>
      <c r="J28" s="95"/>
    </row>
    <row r="29" spans="1:10" ht="18.95" customHeight="1">
      <c r="A29" s="1">
        <v>2</v>
      </c>
      <c r="B29" s="14">
        <v>19</v>
      </c>
      <c r="C29" s="159">
        <v>415</v>
      </c>
      <c r="D29" s="159">
        <v>433</v>
      </c>
      <c r="E29" s="15">
        <f t="shared" si="0"/>
        <v>848</v>
      </c>
      <c r="F29" s="101">
        <v>1</v>
      </c>
      <c r="G29" s="101">
        <v>1</v>
      </c>
      <c r="H29" s="102">
        <v>1</v>
      </c>
      <c r="I29" s="103">
        <v>1</v>
      </c>
      <c r="J29" s="95"/>
    </row>
    <row r="30" spans="1:10" ht="18.95" customHeight="1">
      <c r="A30" s="1">
        <v>2</v>
      </c>
      <c r="B30" s="14">
        <v>20</v>
      </c>
      <c r="C30" s="159">
        <v>446</v>
      </c>
      <c r="D30" s="159">
        <v>442</v>
      </c>
      <c r="E30" s="15">
        <f t="shared" si="0"/>
        <v>888</v>
      </c>
      <c r="F30" s="101">
        <v>1</v>
      </c>
      <c r="G30" s="101">
        <v>1</v>
      </c>
      <c r="H30" s="110">
        <v>1</v>
      </c>
      <c r="I30" s="103">
        <v>1</v>
      </c>
      <c r="J30" s="95"/>
    </row>
    <row r="31" spans="1:10" ht="18.95" customHeight="1" thickBot="1">
      <c r="A31" s="1">
        <v>2</v>
      </c>
      <c r="B31" s="48">
        <v>21</v>
      </c>
      <c r="C31" s="160">
        <v>436</v>
      </c>
      <c r="D31" s="160">
        <v>393</v>
      </c>
      <c r="E31" s="49">
        <f t="shared" si="0"/>
        <v>829</v>
      </c>
      <c r="F31" s="104">
        <v>1</v>
      </c>
      <c r="G31" s="111">
        <v>1</v>
      </c>
      <c r="H31" s="50">
        <v>1</v>
      </c>
      <c r="I31" s="112">
        <v>1</v>
      </c>
      <c r="J31" s="95"/>
    </row>
    <row r="32" spans="1:10" ht="15.95" thickTop="1">
      <c r="A32" s="1">
        <v>3</v>
      </c>
      <c r="B32" s="51">
        <v>22</v>
      </c>
      <c r="C32" s="161">
        <v>413</v>
      </c>
      <c r="D32" s="161">
        <v>453</v>
      </c>
      <c r="E32" s="52">
        <f>SUM(C32+D32)</f>
        <v>866</v>
      </c>
      <c r="F32" s="113">
        <v>1</v>
      </c>
      <c r="G32" s="113">
        <v>1</v>
      </c>
      <c r="H32" s="114">
        <v>1</v>
      </c>
      <c r="I32" s="115">
        <v>1</v>
      </c>
      <c r="J32" s="96"/>
    </row>
    <row r="33" spans="1:10" ht="16.5" thickTop="1" thickBot="1">
      <c r="A33" s="1">
        <v>3</v>
      </c>
      <c r="B33" s="53">
        <v>23</v>
      </c>
      <c r="C33" s="162">
        <v>420</v>
      </c>
      <c r="D33" s="162">
        <v>445</v>
      </c>
      <c r="E33" s="54">
        <f t="shared" si="0"/>
        <v>865</v>
      </c>
      <c r="F33" s="116">
        <v>1</v>
      </c>
      <c r="G33" s="116">
        <v>1</v>
      </c>
      <c r="H33" s="117">
        <v>1</v>
      </c>
      <c r="I33" s="118">
        <v>1</v>
      </c>
      <c r="J33" s="96"/>
    </row>
    <row r="34" spans="1:10" ht="18.95" customHeight="1" thickTop="1">
      <c r="A34" s="1">
        <v>2</v>
      </c>
      <c r="B34" s="41">
        <v>24</v>
      </c>
      <c r="C34" s="159">
        <v>345</v>
      </c>
      <c r="D34" s="159">
        <v>380</v>
      </c>
      <c r="E34" s="42">
        <f t="shared" si="0"/>
        <v>725</v>
      </c>
      <c r="F34" s="119">
        <v>1</v>
      </c>
      <c r="G34" s="119">
        <v>1</v>
      </c>
      <c r="H34" s="120">
        <v>1</v>
      </c>
      <c r="I34" s="121">
        <v>1</v>
      </c>
      <c r="J34" s="95"/>
    </row>
    <row r="35" spans="1:10" ht="18.95" customHeight="1">
      <c r="A35" s="1">
        <v>2</v>
      </c>
      <c r="B35" s="14">
        <v>25</v>
      </c>
      <c r="C35" s="159">
        <v>407</v>
      </c>
      <c r="D35" s="159">
        <v>447</v>
      </c>
      <c r="E35" s="15">
        <f t="shared" si="0"/>
        <v>854</v>
      </c>
      <c r="F35" s="101">
        <v>1</v>
      </c>
      <c r="G35" s="101">
        <v>1</v>
      </c>
      <c r="H35" s="102">
        <v>1</v>
      </c>
      <c r="I35" s="103">
        <v>1</v>
      </c>
      <c r="J35" s="95"/>
    </row>
    <row r="36" spans="1:10" ht="18.95" customHeight="1" thickBot="1">
      <c r="A36" s="1">
        <v>2</v>
      </c>
      <c r="B36" s="48">
        <v>26</v>
      </c>
      <c r="C36" s="160">
        <v>410</v>
      </c>
      <c r="D36" s="160">
        <v>400</v>
      </c>
      <c r="E36" s="49">
        <f t="shared" si="0"/>
        <v>810</v>
      </c>
      <c r="F36" s="104">
        <v>1</v>
      </c>
      <c r="G36" s="111">
        <v>1</v>
      </c>
      <c r="H36" s="50">
        <v>1</v>
      </c>
      <c r="I36" s="112">
        <v>1</v>
      </c>
      <c r="J36" s="95"/>
    </row>
    <row r="37" spans="1:10" ht="16.5" thickTop="1" thickBot="1">
      <c r="A37" s="1">
        <v>3</v>
      </c>
      <c r="B37" s="55">
        <v>27</v>
      </c>
      <c r="C37" s="163">
        <v>0</v>
      </c>
      <c r="D37" s="163">
        <v>0</v>
      </c>
      <c r="E37" s="56">
        <f t="shared" si="0"/>
        <v>0</v>
      </c>
      <c r="F37" s="122">
        <v>1</v>
      </c>
      <c r="G37" s="122">
        <v>1</v>
      </c>
      <c r="H37" s="123">
        <v>1</v>
      </c>
      <c r="I37" s="124">
        <v>1</v>
      </c>
      <c r="J37" s="95"/>
    </row>
    <row r="38" spans="1:10" ht="18.95" customHeight="1" thickTop="1">
      <c r="A38" s="1">
        <v>2</v>
      </c>
      <c r="B38" s="41">
        <v>28</v>
      </c>
      <c r="C38" s="159">
        <v>323</v>
      </c>
      <c r="D38" s="159">
        <v>367</v>
      </c>
      <c r="E38" s="42">
        <f t="shared" si="0"/>
        <v>690</v>
      </c>
      <c r="F38" s="125">
        <v>1</v>
      </c>
      <c r="G38" s="125">
        <v>1</v>
      </c>
      <c r="H38" s="126">
        <v>1</v>
      </c>
      <c r="I38" s="127">
        <v>1</v>
      </c>
      <c r="J38" s="97"/>
    </row>
    <row r="39" spans="1:10" ht="18.95" customHeight="1">
      <c r="A39" s="1">
        <v>2</v>
      </c>
      <c r="B39" s="14">
        <v>29</v>
      </c>
      <c r="C39" s="159">
        <v>312</v>
      </c>
      <c r="D39" s="159">
        <v>375</v>
      </c>
      <c r="E39" s="15">
        <f t="shared" si="0"/>
        <v>687</v>
      </c>
      <c r="F39" s="128">
        <v>1</v>
      </c>
      <c r="G39" s="128">
        <v>1</v>
      </c>
      <c r="H39" s="129">
        <v>1</v>
      </c>
      <c r="I39" s="130">
        <v>1</v>
      </c>
      <c r="J39" s="97"/>
    </row>
    <row r="40" spans="1:10" ht="18.95" customHeight="1">
      <c r="A40" s="1">
        <v>2</v>
      </c>
      <c r="B40" s="30">
        <v>30</v>
      </c>
      <c r="C40" s="164">
        <v>286</v>
      </c>
      <c r="D40" s="164">
        <v>362</v>
      </c>
      <c r="E40" s="31">
        <f t="shared" si="0"/>
        <v>648</v>
      </c>
      <c r="F40" s="131">
        <v>1</v>
      </c>
      <c r="G40" s="131">
        <v>1</v>
      </c>
      <c r="H40" s="132">
        <v>1</v>
      </c>
      <c r="I40" s="133">
        <v>1</v>
      </c>
      <c r="J40" s="97"/>
    </row>
    <row r="41" spans="1:10" ht="15.95" thickTop="1">
      <c r="A41" s="1">
        <v>3</v>
      </c>
      <c r="B41" s="51">
        <v>31</v>
      </c>
      <c r="C41" s="161">
        <v>270</v>
      </c>
      <c r="D41" s="161">
        <v>300</v>
      </c>
      <c r="E41" s="52">
        <f t="shared" si="0"/>
        <v>570</v>
      </c>
      <c r="F41" s="107">
        <v>1</v>
      </c>
      <c r="G41" s="107">
        <v>1</v>
      </c>
      <c r="H41" s="108">
        <v>1</v>
      </c>
      <c r="I41" s="109">
        <v>1</v>
      </c>
      <c r="J41" s="95"/>
    </row>
    <row r="42" spans="1:10" ht="15.6">
      <c r="A42" s="1">
        <v>3</v>
      </c>
      <c r="B42" s="12">
        <v>32</v>
      </c>
      <c r="C42" s="165">
        <v>314</v>
      </c>
      <c r="D42" s="165">
        <v>355</v>
      </c>
      <c r="E42" s="13">
        <f t="shared" si="0"/>
        <v>669</v>
      </c>
      <c r="F42" s="101">
        <v>1</v>
      </c>
      <c r="G42" s="101">
        <v>1</v>
      </c>
      <c r="H42" s="102">
        <v>1</v>
      </c>
      <c r="I42" s="103">
        <v>1</v>
      </c>
      <c r="J42" s="95"/>
    </row>
    <row r="43" spans="1:10" ht="15.6">
      <c r="A43" s="1">
        <v>3</v>
      </c>
      <c r="B43" s="12">
        <v>33</v>
      </c>
      <c r="C43" s="165">
        <v>319</v>
      </c>
      <c r="D43" s="165">
        <v>362</v>
      </c>
      <c r="E43" s="13">
        <f t="shared" si="0"/>
        <v>681</v>
      </c>
      <c r="F43" s="101">
        <v>1</v>
      </c>
      <c r="G43" s="101">
        <v>1</v>
      </c>
      <c r="H43" s="102">
        <v>1</v>
      </c>
      <c r="I43" s="103">
        <v>1</v>
      </c>
      <c r="J43" s="95"/>
    </row>
    <row r="44" spans="1:10" ht="15.6">
      <c r="A44" s="1">
        <v>3</v>
      </c>
      <c r="B44" s="12">
        <v>34</v>
      </c>
      <c r="C44" s="165">
        <v>357</v>
      </c>
      <c r="D44" s="165">
        <v>381</v>
      </c>
      <c r="E44" s="13">
        <f t="shared" si="0"/>
        <v>738</v>
      </c>
      <c r="F44" s="101">
        <v>1</v>
      </c>
      <c r="G44" s="101">
        <v>1</v>
      </c>
      <c r="H44" s="102">
        <v>1</v>
      </c>
      <c r="I44" s="103">
        <v>1</v>
      </c>
      <c r="J44" s="95"/>
    </row>
    <row r="45" spans="1:10" ht="15.6">
      <c r="A45" s="1">
        <v>3</v>
      </c>
      <c r="B45" s="12">
        <v>35</v>
      </c>
      <c r="C45" s="165">
        <v>341</v>
      </c>
      <c r="D45" s="165">
        <v>376</v>
      </c>
      <c r="E45" s="13">
        <f t="shared" si="0"/>
        <v>717</v>
      </c>
      <c r="F45" s="101">
        <v>1</v>
      </c>
      <c r="G45" s="101">
        <v>1</v>
      </c>
      <c r="H45" s="102">
        <v>1</v>
      </c>
      <c r="I45" s="103">
        <v>1</v>
      </c>
      <c r="J45" s="95"/>
    </row>
    <row r="46" spans="1:10" ht="15.6">
      <c r="A46" s="1">
        <v>3</v>
      </c>
      <c r="B46" s="12">
        <v>36</v>
      </c>
      <c r="C46" s="165">
        <v>406</v>
      </c>
      <c r="D46" s="165">
        <v>470</v>
      </c>
      <c r="E46" s="13">
        <f t="shared" si="0"/>
        <v>876</v>
      </c>
      <c r="F46" s="101">
        <v>1</v>
      </c>
      <c r="G46" s="101">
        <v>1</v>
      </c>
      <c r="H46" s="102">
        <v>1</v>
      </c>
      <c r="I46" s="103">
        <v>1</v>
      </c>
      <c r="J46" s="95"/>
    </row>
    <row r="47" spans="1:10" ht="15.6">
      <c r="A47" s="1">
        <v>3</v>
      </c>
      <c r="B47" s="12">
        <v>37</v>
      </c>
      <c r="C47" s="165">
        <v>443</v>
      </c>
      <c r="D47" s="165">
        <v>438</v>
      </c>
      <c r="E47" s="13">
        <f t="shared" si="0"/>
        <v>881</v>
      </c>
      <c r="F47" s="101">
        <v>1</v>
      </c>
      <c r="G47" s="101">
        <v>1</v>
      </c>
      <c r="H47" s="102">
        <v>1</v>
      </c>
      <c r="I47" s="103">
        <v>1</v>
      </c>
      <c r="J47" s="95"/>
    </row>
    <row r="48" spans="1:10" ht="15.6">
      <c r="A48" s="1">
        <v>3</v>
      </c>
      <c r="B48" s="12">
        <v>38</v>
      </c>
      <c r="C48" s="165">
        <v>305</v>
      </c>
      <c r="D48" s="165">
        <v>330</v>
      </c>
      <c r="E48" s="13">
        <f t="shared" si="0"/>
        <v>635</v>
      </c>
      <c r="F48" s="101">
        <v>1</v>
      </c>
      <c r="G48" s="101">
        <v>1</v>
      </c>
      <c r="H48" s="102">
        <v>1</v>
      </c>
      <c r="I48" s="103">
        <v>1</v>
      </c>
      <c r="J48" s="95"/>
    </row>
    <row r="49" spans="1:987" ht="15.6">
      <c r="A49" s="1">
        <v>3</v>
      </c>
      <c r="B49" s="12">
        <v>39</v>
      </c>
      <c r="C49" s="165">
        <v>325</v>
      </c>
      <c r="D49" s="165">
        <v>350</v>
      </c>
      <c r="E49" s="13">
        <f t="shared" si="0"/>
        <v>675</v>
      </c>
      <c r="F49" s="101">
        <v>1</v>
      </c>
      <c r="G49" s="101">
        <v>1</v>
      </c>
      <c r="H49" s="102">
        <v>1</v>
      </c>
      <c r="I49" s="103">
        <v>1</v>
      </c>
      <c r="J49" s="95"/>
    </row>
    <row r="50" spans="1:987" ht="15.6">
      <c r="A50" s="1">
        <v>3</v>
      </c>
      <c r="B50" s="12">
        <v>40</v>
      </c>
      <c r="C50" s="165">
        <v>387</v>
      </c>
      <c r="D50" s="165">
        <v>433</v>
      </c>
      <c r="E50" s="13">
        <f t="shared" si="0"/>
        <v>820</v>
      </c>
      <c r="F50" s="101">
        <v>1</v>
      </c>
      <c r="G50" s="101">
        <v>1</v>
      </c>
      <c r="H50" s="102">
        <v>1</v>
      </c>
      <c r="I50" s="103">
        <v>1</v>
      </c>
      <c r="J50" s="95"/>
    </row>
    <row r="51" spans="1:987" ht="18.95" customHeight="1" thickBot="1">
      <c r="B51" s="22" t="s">
        <v>17</v>
      </c>
      <c r="C51" s="23">
        <f t="shared" ref="C51:I51" si="1">SUM(C11:C50)</f>
        <v>14512</v>
      </c>
      <c r="D51" s="24">
        <f t="shared" si="1"/>
        <v>15573</v>
      </c>
      <c r="E51" s="25">
        <f t="shared" si="1"/>
        <v>30085</v>
      </c>
      <c r="F51" s="26">
        <f t="shared" si="1"/>
        <v>40</v>
      </c>
      <c r="G51" s="26">
        <f t="shared" si="1"/>
        <v>40</v>
      </c>
      <c r="H51" s="27">
        <f t="shared" si="1"/>
        <v>40</v>
      </c>
      <c r="I51" s="28">
        <f t="shared" si="1"/>
        <v>40</v>
      </c>
      <c r="J51" s="135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</row>
    <row r="52" spans="1:987" ht="18.95" customHeight="1" thickBot="1"/>
    <row r="53" spans="1:987" ht="18.95" customHeight="1" thickTop="1" thickBot="1">
      <c r="F53" s="4">
        <f>F51-$B$50</f>
        <v>0</v>
      </c>
      <c r="G53" s="4">
        <f>G51-$B$50</f>
        <v>0</v>
      </c>
      <c r="H53" s="4">
        <f>H51-$B$50</f>
        <v>0</v>
      </c>
      <c r="I53" s="4">
        <f>I51-$B$50</f>
        <v>0</v>
      </c>
      <c r="J53" s="136"/>
    </row>
    <row r="54" spans="1:987" ht="18.95" customHeight="1" thickTop="1"/>
  </sheetData>
  <sheetProtection algorithmName="SHA-512" hashValue="GuJOuN7OWiGJeXKD2Y8lGgWxC4nu4WppuAgb3EomLyWvVaSwTADwzyV9A2cFBytCYDfgsZ5hZXB/xbeSUVH+rQ==" saltValue="pBCjYOmS7M64Jh6hi/WOzg==" spinCount="100000" sheet="1" autoFilter="0"/>
  <protectedRanges>
    <protectedRange algorithmName="SHA-512" hashValue="rD+nEjzUms6iVP6cU4/8hUwbqqgtpg97ykNaI9foNKx44wH/WpdbJWqF1wA9yEcu36mNZkq1F7N6+Kczxg3zvA==" saltValue="F2hf/beTyRO0z3vElT6MSA==" spinCount="100000" sqref="F11:I23" name="POSTAZIONE1A"/>
    <protectedRange algorithmName="SHA-512" hashValue="gmccc7xj/1Qz6i3FwLQhaLE2sz1AuYlhoB26CNil0tcZ9xZtbcOE99PFXXSPKBzz75nnNjUEShrWhF0X6sB9vA==" saltValue="dVuxGRkeBqSK/A1ql3FUjA==" spinCount="100000" sqref="F24:I31" name="POSTAZIONE2A"/>
    <protectedRange algorithmName="SHA-512" hashValue="OluakEr71oe2mCilweOgtsV+90HEUG7oqAjEMzgLqMCmak78rAa5zl0roAyW39yTYAcP5jjseiokHQm6ZJTVLw==" saltValue="1/73+GTjNNCdlZkR7ljTpQ==" spinCount="100000" sqref="F34:I36" name="POSTAZIONE2B"/>
    <protectedRange algorithmName="SHA-512" hashValue="Cn5RYv9nwHx0Cr0U5Cy9Ilyv9svghJKPFXxTHRYtnr6qita2teoATALPDiHEVU2lnuuAOrefHzcWyPRh8NYtmg==" saltValue="5cCifcW3duuH4VHpxguDJA==" spinCount="100000" sqref="F38:I40" name="POSTAZIONE2C"/>
    <protectedRange algorithmName="SHA-512" hashValue="VjrwYpLkLODwSL8N1BIALzFgDWFsRh1fOv61rL6lirc6iA1iVQr+/sy/tqM7L3/5pzHpVaBg+0yXfRH+40SYcw==" saltValue="6cbIYiuiAvjSW5nDTIq51A==" spinCount="100000" sqref="F32:I33" name="POSTAZIONE3A"/>
    <protectedRange algorithmName="SHA-512" hashValue="8ScIKLu0D1e/LBGEK4cDVbhrNuWMWUwMeuH1aZUIrJ6oiXRqxnHbA3pOe8dB+sx+D6wjfKIrfCaBsWnoLir59A==" saltValue="uUhavAkutHhgpLhXh/fzbQ==" spinCount="100000" sqref="F37:I37" name="POSTAZIONE3B"/>
    <protectedRange algorithmName="SHA-512" hashValue="+wHcomdv6dV8DdWM3T5xi3OWHWxylniuLaKMFNaLTcadGz+vk/p8yOqvXpVXglyxbuUtEP/xFMOclT8m+v3Eeg==" saltValue="JMIn4PU+cjhQeaOqR0gzCQ==" spinCount="100000" sqref="F41:I50" name="POSTAZIONE3C"/>
  </protectedRanges>
  <autoFilter ref="A1:A1053" xr:uid="{00000000-0001-0000-0000-000000000000}"/>
  <mergeCells count="14">
    <mergeCell ref="F2:I3"/>
    <mergeCell ref="C2:E2"/>
    <mergeCell ref="A4:A10"/>
    <mergeCell ref="B4:B10"/>
    <mergeCell ref="C4:E7"/>
    <mergeCell ref="F4:I7"/>
    <mergeCell ref="F8:G8"/>
    <mergeCell ref="C8:C10"/>
    <mergeCell ref="D8:D10"/>
    <mergeCell ref="E8:E10"/>
    <mergeCell ref="F9:F10"/>
    <mergeCell ref="H9:H10"/>
    <mergeCell ref="I9:I10"/>
    <mergeCell ref="G9:G10"/>
  </mergeCells>
  <conditionalFormatting sqref="B111:J151">
    <cfRule type="expression" dxfId="15" priority="1">
      <formula>OR(CELL("COL") = COLUMN(),CELL("RIGA") = ROW())</formula>
    </cfRule>
  </conditionalFormatting>
  <dataValidations count="2">
    <dataValidation type="whole" operator="greaterThan" allowBlank="1" sqref="C51:D1053 B11:B1053 E11:E1053 F51:J1053 K1:AKY1053" xr:uid="{00000000-0002-0000-0000-000000000000}">
      <formula1>0</formula1>
      <formula2>0</formula2>
    </dataValidation>
    <dataValidation type="whole" allowBlank="1" showErrorMessage="1" errorTitle="Valore non Valido" error="0 = seggio non pervenuto_x000a_1 = seggio pervenuto" sqref="F11:J50" xr:uid="{00000000-0002-0000-0000-000001000000}">
      <formula1>0</formula1>
      <formula2>1</formula2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D24A5-666B-4639-8470-21B26D743FC8}">
  <sheetPr codeName="Foglio10">
    <pageSetUpPr fitToPage="1"/>
  </sheetPr>
  <dimension ref="A1:S56"/>
  <sheetViews>
    <sheetView showGridLines="0" topLeftCell="A32" zoomScale="150" zoomScaleNormal="150" workbookViewId="0">
      <selection activeCell="O55" sqref="O55"/>
    </sheetView>
  </sheetViews>
  <sheetFormatPr defaultColWidth="11.5703125" defaultRowHeight="12.75" customHeight="1"/>
  <cols>
    <col min="2" max="11" width="9" customWidth="1"/>
    <col min="12" max="12" width="12.42578125" customWidth="1"/>
    <col min="13" max="13" width="11.140625" customWidth="1"/>
    <col min="14" max="14" width="9" customWidth="1"/>
    <col min="15" max="15" width="9.7109375" customWidth="1"/>
    <col min="16" max="16" width="12.140625" style="1" customWidth="1"/>
    <col min="17" max="19" width="9" hidden="1" customWidth="1"/>
    <col min="20" max="996" width="9" customWidth="1"/>
  </cols>
  <sheetData>
    <row r="1" spans="1:19" ht="42.75" hidden="1" customHeight="1">
      <c r="A1" s="138" t="s">
        <v>29</v>
      </c>
      <c r="B1" s="1"/>
      <c r="E1" s="2"/>
      <c r="F1" s="2"/>
      <c r="G1" s="2"/>
      <c r="H1" s="2"/>
      <c r="R1" s="249" t="s">
        <v>30</v>
      </c>
    </row>
    <row r="2" spans="1:19" ht="18" customHeight="1">
      <c r="D2" s="76"/>
      <c r="E2" s="76"/>
      <c r="F2" s="254" t="str">
        <f>SEGGI!F2</f>
        <v>REFERENDUM ABROGATIVI DI DOMENICA 8 E LUNEDI’ 9 GIUGNO 2025</v>
      </c>
      <c r="G2" s="254"/>
      <c r="H2" s="254"/>
      <c r="I2" s="254"/>
      <c r="J2" s="254"/>
      <c r="K2" s="254"/>
      <c r="L2" s="254"/>
      <c r="M2" s="254"/>
      <c r="N2" s="254"/>
      <c r="O2" s="254"/>
      <c r="P2" s="34"/>
      <c r="R2" s="249"/>
    </row>
    <row r="3" spans="1:19" ht="18" customHeight="1">
      <c r="B3" s="256" t="s">
        <v>1</v>
      </c>
      <c r="C3" s="256"/>
      <c r="D3" s="256"/>
      <c r="E3" s="256"/>
      <c r="F3" s="275" t="s">
        <v>50</v>
      </c>
      <c r="G3" s="275"/>
      <c r="H3" s="275"/>
      <c r="I3" s="275"/>
      <c r="J3" s="275"/>
      <c r="K3" s="275"/>
      <c r="L3" s="275"/>
      <c r="M3" s="275"/>
      <c r="N3" s="275"/>
      <c r="O3" s="275"/>
      <c r="P3" s="34"/>
      <c r="R3" s="249"/>
    </row>
    <row r="4" spans="1:19" ht="12.75" customHeight="1" thickBot="1">
      <c r="P4" s="34"/>
      <c r="R4" s="249"/>
    </row>
    <row r="5" spans="1:19" ht="12.95" customHeight="1" thickBot="1">
      <c r="A5" s="260" t="str">
        <f>SEGGI!A4</f>
        <v>POSTAZIONE</v>
      </c>
      <c r="B5" s="180" t="s">
        <v>4</v>
      </c>
      <c r="C5" s="183" t="s">
        <v>5</v>
      </c>
      <c r="D5" s="184"/>
      <c r="E5" s="246"/>
      <c r="F5" s="245" t="s">
        <v>32</v>
      </c>
      <c r="G5" s="184"/>
      <c r="H5" s="246"/>
      <c r="I5" s="189" t="s">
        <v>33</v>
      </c>
      <c r="J5" s="190"/>
      <c r="K5" s="191"/>
      <c r="L5" s="273" t="s">
        <v>34</v>
      </c>
      <c r="M5" s="273" t="s">
        <v>35</v>
      </c>
      <c r="N5" s="263" t="s">
        <v>36</v>
      </c>
      <c r="O5" s="263" t="s">
        <v>37</v>
      </c>
      <c r="P5" s="34"/>
      <c r="Q5" s="250" t="s">
        <v>38</v>
      </c>
      <c r="R5" s="249"/>
    </row>
    <row r="6" spans="1:19" ht="46.5" customHeight="1" thickTop="1" thickBot="1">
      <c r="A6" s="260"/>
      <c r="B6" s="181"/>
      <c r="C6" s="186"/>
      <c r="D6" s="187"/>
      <c r="E6" s="248"/>
      <c r="F6" s="247"/>
      <c r="G6" s="187"/>
      <c r="H6" s="248"/>
      <c r="I6" s="192"/>
      <c r="J6" s="193"/>
      <c r="K6" s="194"/>
      <c r="L6" s="274"/>
      <c r="M6" s="274"/>
      <c r="N6" s="264"/>
      <c r="O6" s="264"/>
      <c r="Q6" s="251"/>
      <c r="R6" s="249"/>
    </row>
    <row r="7" spans="1:19" ht="13.5" thickTop="1" thickBot="1">
      <c r="A7" s="260"/>
      <c r="B7" s="181"/>
      <c r="C7" s="186"/>
      <c r="D7" s="187"/>
      <c r="E7" s="248"/>
      <c r="F7" s="247"/>
      <c r="G7" s="187"/>
      <c r="H7" s="248"/>
      <c r="I7" s="192"/>
      <c r="J7" s="193"/>
      <c r="K7" s="194"/>
      <c r="L7" s="274"/>
      <c r="M7" s="274"/>
      <c r="N7" s="264"/>
      <c r="O7" s="264"/>
      <c r="P7" s="34"/>
      <c r="Q7" s="252"/>
      <c r="R7" s="249"/>
    </row>
    <row r="8" spans="1:19" ht="13.5" thickTop="1" thickBot="1">
      <c r="A8" s="260"/>
      <c r="B8" s="181"/>
      <c r="C8" s="186"/>
      <c r="D8" s="187"/>
      <c r="E8" s="248"/>
      <c r="F8" s="247"/>
      <c r="G8" s="187"/>
      <c r="H8" s="248"/>
      <c r="I8" s="217"/>
      <c r="J8" s="218"/>
      <c r="K8" s="194"/>
      <c r="L8" s="274"/>
      <c r="M8" s="274"/>
      <c r="N8" s="264"/>
      <c r="O8" s="267"/>
      <c r="P8" s="34"/>
      <c r="Q8" s="252"/>
      <c r="R8" s="249"/>
    </row>
    <row r="9" spans="1:19" ht="12.75" customHeight="1" thickTop="1" thickBot="1">
      <c r="A9" s="260"/>
      <c r="B9" s="181"/>
      <c r="C9" s="200" t="s">
        <v>7</v>
      </c>
      <c r="D9" s="202" t="s">
        <v>8</v>
      </c>
      <c r="E9" s="204" t="s">
        <v>9</v>
      </c>
      <c r="F9" s="200" t="s">
        <v>7</v>
      </c>
      <c r="G9" s="202" t="s">
        <v>8</v>
      </c>
      <c r="H9" s="204" t="s">
        <v>9</v>
      </c>
      <c r="I9" s="257" t="s">
        <v>39</v>
      </c>
      <c r="J9" s="261" t="s">
        <v>40</v>
      </c>
      <c r="K9" s="268" t="s">
        <v>41</v>
      </c>
      <c r="L9" s="274"/>
      <c r="M9" s="274"/>
      <c r="N9" s="264"/>
      <c r="O9" s="268" t="s">
        <v>42</v>
      </c>
      <c r="P9" s="211" t="s">
        <v>21</v>
      </c>
      <c r="Q9" s="252"/>
      <c r="R9" s="249"/>
    </row>
    <row r="10" spans="1:19" ht="15.75" customHeight="1" thickTop="1" thickBot="1">
      <c r="A10" s="260"/>
      <c r="B10" s="181"/>
      <c r="C10" s="200"/>
      <c r="D10" s="202" t="s">
        <v>8</v>
      </c>
      <c r="E10" s="204" t="s">
        <v>13</v>
      </c>
      <c r="F10" s="200"/>
      <c r="G10" s="202" t="s">
        <v>8</v>
      </c>
      <c r="H10" s="204" t="s">
        <v>13</v>
      </c>
      <c r="I10" s="257"/>
      <c r="J10" s="261"/>
      <c r="K10" s="271"/>
      <c r="L10" s="271" t="s">
        <v>43</v>
      </c>
      <c r="M10" s="271" t="s">
        <v>44</v>
      </c>
      <c r="N10" s="265" t="s">
        <v>45</v>
      </c>
      <c r="O10" s="269"/>
      <c r="P10" s="212"/>
      <c r="Q10" s="252"/>
      <c r="R10" s="249"/>
    </row>
    <row r="11" spans="1:19" ht="13.5" thickTop="1" thickBot="1">
      <c r="A11" s="260"/>
      <c r="B11" s="182"/>
      <c r="C11" s="201"/>
      <c r="D11" s="203"/>
      <c r="E11" s="205" t="s">
        <v>13</v>
      </c>
      <c r="F11" s="201"/>
      <c r="G11" s="203"/>
      <c r="H11" s="205" t="s">
        <v>13</v>
      </c>
      <c r="I11" s="258"/>
      <c r="J11" s="262"/>
      <c r="K11" s="272"/>
      <c r="L11" s="272"/>
      <c r="M11" s="272"/>
      <c r="N11" s="266"/>
      <c r="O11" s="270"/>
      <c r="P11" s="213"/>
      <c r="Q11" s="253"/>
      <c r="R11" s="249"/>
    </row>
    <row r="12" spans="1:19" ht="15.6">
      <c r="A12" s="1">
        <f>SEGGI!A11</f>
        <v>1</v>
      </c>
      <c r="B12" s="84">
        <f>SEGGI!B11</f>
        <v>1</v>
      </c>
      <c r="C12" s="84">
        <f>SEGGI!C11</f>
        <v>325</v>
      </c>
      <c r="D12" s="84">
        <f>SEGGI!D11</f>
        <v>354</v>
      </c>
      <c r="E12" s="85">
        <f>SEGGI!E11</f>
        <v>679</v>
      </c>
      <c r="F12" s="86">
        <f>AFFLUENZA_REF_4!I11</f>
        <v>127</v>
      </c>
      <c r="G12" s="86">
        <f>AFFLUENZA_REF_4!J11</f>
        <v>119</v>
      </c>
      <c r="H12" s="86">
        <f>AFFLUENZA_REF_4!K11</f>
        <v>246</v>
      </c>
      <c r="I12" s="145">
        <v>203</v>
      </c>
      <c r="J12" s="145">
        <v>36</v>
      </c>
      <c r="K12" s="149">
        <f t="shared" ref="K12:K51" si="0">I12+J12</f>
        <v>239</v>
      </c>
      <c r="L12" s="16">
        <v>0</v>
      </c>
      <c r="M12" s="16">
        <v>5</v>
      </c>
      <c r="N12" s="16">
        <v>2</v>
      </c>
      <c r="O12" s="87">
        <f>SUM(K12+L12+M12+N12)</f>
        <v>246</v>
      </c>
      <c r="P12" s="146">
        <f t="shared" ref="P12:P52" si="1">$H12 - $O12</f>
        <v>0</v>
      </c>
      <c r="Q12">
        <v>1</v>
      </c>
      <c r="R12">
        <v>1</v>
      </c>
      <c r="S12">
        <f t="shared" ref="S12:S37" si="2">IF(ISBLANK(K12),E12,K12)</f>
        <v>239</v>
      </c>
    </row>
    <row r="13" spans="1:19" ht="15.6">
      <c r="A13" s="1">
        <f>SEGGI!A12</f>
        <v>1</v>
      </c>
      <c r="B13" s="35">
        <f>SEGGI!B12</f>
        <v>2</v>
      </c>
      <c r="C13" s="35">
        <f>SEGGI!C12</f>
        <v>403</v>
      </c>
      <c r="D13" s="35">
        <f>SEGGI!D12</f>
        <v>386</v>
      </c>
      <c r="E13" s="77">
        <f>SEGGI!E12</f>
        <v>789</v>
      </c>
      <c r="F13" s="82">
        <f>AFFLUENZA_REF_4!I12</f>
        <v>167</v>
      </c>
      <c r="G13" s="82">
        <f>AFFLUENZA_REF_4!J12</f>
        <v>171</v>
      </c>
      <c r="H13" s="82">
        <f>AFFLUENZA_REF_4!K12</f>
        <v>338</v>
      </c>
      <c r="I13" s="145">
        <v>300</v>
      </c>
      <c r="J13" s="145">
        <v>30</v>
      </c>
      <c r="K13" s="149">
        <f t="shared" si="0"/>
        <v>330</v>
      </c>
      <c r="L13" s="16">
        <v>0</v>
      </c>
      <c r="M13" s="16">
        <v>6</v>
      </c>
      <c r="N13" s="16">
        <v>2</v>
      </c>
      <c r="O13" s="87">
        <f t="shared" ref="O13:O51" si="3">SUM(K13+L13+M13+N13)</f>
        <v>338</v>
      </c>
      <c r="P13" s="146">
        <f t="shared" si="1"/>
        <v>0</v>
      </c>
      <c r="Q13">
        <v>1</v>
      </c>
      <c r="R13">
        <v>1</v>
      </c>
      <c r="S13">
        <f t="shared" si="2"/>
        <v>330</v>
      </c>
    </row>
    <row r="14" spans="1:19" ht="15.6">
      <c r="A14" s="1">
        <f>SEGGI!A13</f>
        <v>1</v>
      </c>
      <c r="B14" s="35">
        <f>SEGGI!B13</f>
        <v>3</v>
      </c>
      <c r="C14" s="35">
        <f>SEGGI!C13</f>
        <v>351</v>
      </c>
      <c r="D14" s="35">
        <f>SEGGI!D13</f>
        <v>407</v>
      </c>
      <c r="E14" s="77">
        <f>SEGGI!E13</f>
        <v>758</v>
      </c>
      <c r="F14" s="82">
        <f>AFFLUENZA_REF_4!I13</f>
        <v>161</v>
      </c>
      <c r="G14" s="82">
        <f>AFFLUENZA_REF_4!J13</f>
        <v>180</v>
      </c>
      <c r="H14" s="82">
        <f>AFFLUENZA_REF_4!K13</f>
        <v>341</v>
      </c>
      <c r="I14" s="145">
        <v>296</v>
      </c>
      <c r="J14" s="145">
        <v>33</v>
      </c>
      <c r="K14" s="149">
        <f t="shared" si="0"/>
        <v>329</v>
      </c>
      <c r="L14" s="16">
        <v>0</v>
      </c>
      <c r="M14" s="16">
        <v>10</v>
      </c>
      <c r="N14" s="16">
        <v>2</v>
      </c>
      <c r="O14" s="87">
        <f t="shared" si="3"/>
        <v>341</v>
      </c>
      <c r="P14" s="146">
        <f t="shared" si="1"/>
        <v>0</v>
      </c>
      <c r="Q14">
        <v>1</v>
      </c>
      <c r="R14">
        <v>1</v>
      </c>
      <c r="S14">
        <f t="shared" si="2"/>
        <v>329</v>
      </c>
    </row>
    <row r="15" spans="1:19" ht="15.6">
      <c r="A15" s="1">
        <f>SEGGI!A14</f>
        <v>1</v>
      </c>
      <c r="B15" s="35">
        <f>SEGGI!B14</f>
        <v>4</v>
      </c>
      <c r="C15" s="35">
        <f>SEGGI!C14</f>
        <v>342</v>
      </c>
      <c r="D15" s="35">
        <f>SEGGI!D14</f>
        <v>401</v>
      </c>
      <c r="E15" s="77">
        <f>SEGGI!E14</f>
        <v>743</v>
      </c>
      <c r="F15" s="82">
        <f>AFFLUENZA_REF_4!I14</f>
        <v>146</v>
      </c>
      <c r="G15" s="82">
        <f>AFFLUENZA_REF_4!J14</f>
        <v>178</v>
      </c>
      <c r="H15" s="82">
        <f>AFFLUENZA_REF_4!K14</f>
        <v>324</v>
      </c>
      <c r="I15" s="145">
        <v>286</v>
      </c>
      <c r="J15" s="145">
        <v>33</v>
      </c>
      <c r="K15" s="149">
        <f t="shared" si="0"/>
        <v>319</v>
      </c>
      <c r="L15" s="16">
        <v>0</v>
      </c>
      <c r="M15" s="16">
        <v>5</v>
      </c>
      <c r="N15" s="16">
        <v>0</v>
      </c>
      <c r="O15" s="87">
        <f t="shared" si="3"/>
        <v>324</v>
      </c>
      <c r="P15" s="146">
        <f t="shared" si="1"/>
        <v>0</v>
      </c>
      <c r="Q15">
        <v>1</v>
      </c>
      <c r="R15">
        <v>1</v>
      </c>
      <c r="S15">
        <f t="shared" si="2"/>
        <v>319</v>
      </c>
    </row>
    <row r="16" spans="1:19" ht="15.6">
      <c r="A16" s="1">
        <f>SEGGI!A15</f>
        <v>1</v>
      </c>
      <c r="B16" s="35">
        <f>SEGGI!B15</f>
        <v>5</v>
      </c>
      <c r="C16" s="35">
        <f>SEGGI!C15</f>
        <v>441</v>
      </c>
      <c r="D16" s="35">
        <f>SEGGI!D15</f>
        <v>504</v>
      </c>
      <c r="E16" s="77">
        <f>SEGGI!E15</f>
        <v>945</v>
      </c>
      <c r="F16" s="82">
        <f>AFFLUENZA_REF_4!I15</f>
        <v>180</v>
      </c>
      <c r="G16" s="82">
        <f>AFFLUENZA_REF_4!J15</f>
        <v>207</v>
      </c>
      <c r="H16" s="82">
        <f>AFFLUENZA_REF_4!K15</f>
        <v>387</v>
      </c>
      <c r="I16" s="145">
        <v>320</v>
      </c>
      <c r="J16" s="145">
        <v>57</v>
      </c>
      <c r="K16" s="149">
        <f t="shared" si="0"/>
        <v>377</v>
      </c>
      <c r="L16" s="16">
        <v>0</v>
      </c>
      <c r="M16" s="16">
        <v>8</v>
      </c>
      <c r="N16" s="16">
        <v>2</v>
      </c>
      <c r="O16" s="87">
        <f t="shared" si="3"/>
        <v>387</v>
      </c>
      <c r="P16" s="146">
        <f t="shared" si="1"/>
        <v>0</v>
      </c>
      <c r="Q16">
        <v>1</v>
      </c>
      <c r="R16">
        <v>1</v>
      </c>
      <c r="S16">
        <f t="shared" si="2"/>
        <v>377</v>
      </c>
    </row>
    <row r="17" spans="1:19" ht="15.6">
      <c r="A17" s="1">
        <f>SEGGI!A16</f>
        <v>1</v>
      </c>
      <c r="B17" s="35">
        <f>SEGGI!B16</f>
        <v>6</v>
      </c>
      <c r="C17" s="35">
        <f>SEGGI!C16</f>
        <v>299</v>
      </c>
      <c r="D17" s="35">
        <f>SEGGI!D16</f>
        <v>303</v>
      </c>
      <c r="E17" s="77">
        <f>SEGGI!E16</f>
        <v>602</v>
      </c>
      <c r="F17" s="82">
        <f>AFFLUENZA_REF_4!I16</f>
        <v>86</v>
      </c>
      <c r="G17" s="82">
        <f>AFFLUENZA_REF_4!J16</f>
        <v>96</v>
      </c>
      <c r="H17" s="82">
        <f>AFFLUENZA_REF_4!K16</f>
        <v>182</v>
      </c>
      <c r="I17" s="145">
        <v>162</v>
      </c>
      <c r="J17" s="145">
        <v>10</v>
      </c>
      <c r="K17" s="149">
        <f t="shared" si="0"/>
        <v>172</v>
      </c>
      <c r="L17" s="16">
        <v>0</v>
      </c>
      <c r="M17" s="16">
        <v>8</v>
      </c>
      <c r="N17" s="16">
        <v>2</v>
      </c>
      <c r="O17" s="87">
        <f t="shared" si="3"/>
        <v>182</v>
      </c>
      <c r="P17" s="146">
        <f t="shared" si="1"/>
        <v>0</v>
      </c>
      <c r="Q17">
        <v>1</v>
      </c>
      <c r="R17">
        <v>1</v>
      </c>
      <c r="S17">
        <f t="shared" si="2"/>
        <v>172</v>
      </c>
    </row>
    <row r="18" spans="1:19" ht="15.6">
      <c r="A18" s="1">
        <f>SEGGI!A17</f>
        <v>1</v>
      </c>
      <c r="B18" s="35">
        <f>SEGGI!B17</f>
        <v>7</v>
      </c>
      <c r="C18" s="35">
        <f>SEGGI!C17</f>
        <v>390</v>
      </c>
      <c r="D18" s="35">
        <f>SEGGI!D17</f>
        <v>384</v>
      </c>
      <c r="E18" s="77">
        <f>SEGGI!E17</f>
        <v>774</v>
      </c>
      <c r="F18" s="82">
        <f>AFFLUENZA_REF_4!I17</f>
        <v>149</v>
      </c>
      <c r="G18" s="82">
        <f>AFFLUENZA_REF_4!J17</f>
        <v>149</v>
      </c>
      <c r="H18" s="82">
        <f>AFFLUENZA_REF_4!K17</f>
        <v>298</v>
      </c>
      <c r="I18" s="145">
        <v>254</v>
      </c>
      <c r="J18" s="145">
        <v>38</v>
      </c>
      <c r="K18" s="149">
        <f t="shared" si="0"/>
        <v>292</v>
      </c>
      <c r="L18" s="16">
        <v>0</v>
      </c>
      <c r="M18" s="16">
        <v>3</v>
      </c>
      <c r="N18" s="16">
        <v>3</v>
      </c>
      <c r="O18" s="87">
        <f t="shared" si="3"/>
        <v>298</v>
      </c>
      <c r="P18" s="146">
        <f t="shared" si="1"/>
        <v>0</v>
      </c>
      <c r="Q18">
        <v>1</v>
      </c>
      <c r="R18">
        <v>1</v>
      </c>
      <c r="S18">
        <f t="shared" si="2"/>
        <v>292</v>
      </c>
    </row>
    <row r="19" spans="1:19" ht="15.6">
      <c r="A19" s="1">
        <f>SEGGI!A18</f>
        <v>1</v>
      </c>
      <c r="B19" s="35">
        <f>SEGGI!B18</f>
        <v>8</v>
      </c>
      <c r="C19" s="35">
        <f>SEGGI!C18</f>
        <v>429</v>
      </c>
      <c r="D19" s="35">
        <f>SEGGI!D18</f>
        <v>470</v>
      </c>
      <c r="E19" s="77">
        <f>SEGGI!E18</f>
        <v>899</v>
      </c>
      <c r="F19" s="82">
        <f>AFFLUENZA_REF_4!I18</f>
        <v>177</v>
      </c>
      <c r="G19" s="82">
        <f>AFFLUENZA_REF_4!J18</f>
        <v>190</v>
      </c>
      <c r="H19" s="82">
        <f>AFFLUENZA_REF_4!K18</f>
        <v>367</v>
      </c>
      <c r="I19" s="145">
        <v>306</v>
      </c>
      <c r="J19" s="145">
        <v>55</v>
      </c>
      <c r="K19" s="149">
        <f t="shared" si="0"/>
        <v>361</v>
      </c>
      <c r="L19" s="16">
        <v>0</v>
      </c>
      <c r="M19" s="16">
        <v>4</v>
      </c>
      <c r="N19" s="16">
        <v>2</v>
      </c>
      <c r="O19" s="87">
        <f t="shared" si="3"/>
        <v>367</v>
      </c>
      <c r="P19" s="146">
        <f t="shared" si="1"/>
        <v>0</v>
      </c>
      <c r="Q19">
        <v>1</v>
      </c>
      <c r="R19">
        <v>1</v>
      </c>
      <c r="S19">
        <f t="shared" si="2"/>
        <v>361</v>
      </c>
    </row>
    <row r="20" spans="1:19" ht="15.6">
      <c r="A20" s="1">
        <f>SEGGI!A19</f>
        <v>1</v>
      </c>
      <c r="B20" s="35">
        <f>SEGGI!B19</f>
        <v>9</v>
      </c>
      <c r="C20" s="35">
        <f>SEGGI!C19</f>
        <v>367</v>
      </c>
      <c r="D20" s="35">
        <f>SEGGI!D19</f>
        <v>390</v>
      </c>
      <c r="E20" s="77">
        <f>SEGGI!E19</f>
        <v>757</v>
      </c>
      <c r="F20" s="82">
        <f>AFFLUENZA_REF_4!I19</f>
        <v>148</v>
      </c>
      <c r="G20" s="82">
        <f>AFFLUENZA_REF_4!J19</f>
        <v>161</v>
      </c>
      <c r="H20" s="82">
        <f>AFFLUENZA_REF_4!K19</f>
        <v>309</v>
      </c>
      <c r="I20" s="145">
        <v>275</v>
      </c>
      <c r="J20" s="145">
        <v>27</v>
      </c>
      <c r="K20" s="149">
        <f t="shared" si="0"/>
        <v>302</v>
      </c>
      <c r="L20" s="16">
        <v>0</v>
      </c>
      <c r="M20" s="16">
        <v>5</v>
      </c>
      <c r="N20" s="16">
        <v>2</v>
      </c>
      <c r="O20" s="87">
        <f t="shared" si="3"/>
        <v>309</v>
      </c>
      <c r="P20" s="146">
        <f t="shared" si="1"/>
        <v>0</v>
      </c>
      <c r="Q20">
        <v>1</v>
      </c>
      <c r="R20">
        <v>1</v>
      </c>
      <c r="S20">
        <f t="shared" si="2"/>
        <v>302</v>
      </c>
    </row>
    <row r="21" spans="1:19" ht="15.6">
      <c r="A21" s="1">
        <f>SEGGI!A20</f>
        <v>1</v>
      </c>
      <c r="B21" s="35">
        <f>SEGGI!B20</f>
        <v>10</v>
      </c>
      <c r="C21" s="35">
        <f>SEGGI!C20</f>
        <v>366</v>
      </c>
      <c r="D21" s="35">
        <f>SEGGI!D20</f>
        <v>396</v>
      </c>
      <c r="E21" s="77">
        <f>SEGGI!E20</f>
        <v>762</v>
      </c>
      <c r="F21" s="82">
        <f>AFFLUENZA_REF_4!I20</f>
        <v>147</v>
      </c>
      <c r="G21" s="82">
        <f>AFFLUENZA_REF_4!J20</f>
        <v>145</v>
      </c>
      <c r="H21" s="82">
        <f>AFFLUENZA_REF_4!K20</f>
        <v>292</v>
      </c>
      <c r="I21" s="145">
        <v>240</v>
      </c>
      <c r="J21" s="145">
        <v>46</v>
      </c>
      <c r="K21" s="149">
        <f t="shared" si="0"/>
        <v>286</v>
      </c>
      <c r="L21" s="16">
        <v>0</v>
      </c>
      <c r="M21" s="16">
        <v>4</v>
      </c>
      <c r="N21" s="16">
        <v>2</v>
      </c>
      <c r="O21" s="87">
        <f t="shared" si="3"/>
        <v>292</v>
      </c>
      <c r="P21" s="146">
        <f t="shared" si="1"/>
        <v>0</v>
      </c>
      <c r="Q21">
        <v>1</v>
      </c>
      <c r="R21">
        <v>1</v>
      </c>
      <c r="S21">
        <f t="shared" si="2"/>
        <v>286</v>
      </c>
    </row>
    <row r="22" spans="1:19" ht="15.6">
      <c r="A22" s="1">
        <f>SEGGI!A21</f>
        <v>1</v>
      </c>
      <c r="B22" s="35">
        <f>SEGGI!B21</f>
        <v>11</v>
      </c>
      <c r="C22" s="35">
        <f>SEGGI!C21</f>
        <v>358</v>
      </c>
      <c r="D22" s="35">
        <f>SEGGI!D21</f>
        <v>360</v>
      </c>
      <c r="E22" s="77">
        <f>SEGGI!E21</f>
        <v>718</v>
      </c>
      <c r="F22" s="82">
        <f>AFFLUENZA_REF_4!I21</f>
        <v>116</v>
      </c>
      <c r="G22" s="82">
        <f>AFFLUENZA_REF_4!J21</f>
        <v>126</v>
      </c>
      <c r="H22" s="82">
        <f>AFFLUENZA_REF_4!K21</f>
        <v>242</v>
      </c>
      <c r="I22" s="145">
        <v>223</v>
      </c>
      <c r="J22" s="145">
        <v>12</v>
      </c>
      <c r="K22" s="149">
        <f t="shared" si="0"/>
        <v>235</v>
      </c>
      <c r="L22" s="16">
        <v>0</v>
      </c>
      <c r="M22" s="16">
        <v>4</v>
      </c>
      <c r="N22" s="16">
        <v>3</v>
      </c>
      <c r="O22" s="87">
        <f t="shared" si="3"/>
        <v>242</v>
      </c>
      <c r="P22" s="146">
        <f t="shared" si="1"/>
        <v>0</v>
      </c>
      <c r="Q22">
        <v>1</v>
      </c>
      <c r="R22">
        <v>1</v>
      </c>
      <c r="S22">
        <f t="shared" si="2"/>
        <v>235</v>
      </c>
    </row>
    <row r="23" spans="1:19" ht="15.6">
      <c r="A23" s="1">
        <f>SEGGI!A22</f>
        <v>1</v>
      </c>
      <c r="B23" s="35">
        <f>SEGGI!B22</f>
        <v>12</v>
      </c>
      <c r="C23" s="35">
        <f>SEGGI!C22</f>
        <v>455</v>
      </c>
      <c r="D23" s="35">
        <f>SEGGI!D22</f>
        <v>447</v>
      </c>
      <c r="E23" s="77">
        <f>SEGGI!E22</f>
        <v>902</v>
      </c>
      <c r="F23" s="82">
        <f>AFFLUENZA_REF_4!I22</f>
        <v>150</v>
      </c>
      <c r="G23" s="82">
        <f>AFFLUENZA_REF_4!J22</f>
        <v>158</v>
      </c>
      <c r="H23" s="82">
        <f>AFFLUENZA_REF_4!K22</f>
        <v>308</v>
      </c>
      <c r="I23" s="145">
        <v>252</v>
      </c>
      <c r="J23" s="145">
        <v>47</v>
      </c>
      <c r="K23" s="149">
        <f t="shared" si="0"/>
        <v>299</v>
      </c>
      <c r="L23" s="16">
        <v>0</v>
      </c>
      <c r="M23" s="16">
        <v>7</v>
      </c>
      <c r="N23" s="16">
        <v>2</v>
      </c>
      <c r="O23" s="87">
        <f t="shared" si="3"/>
        <v>308</v>
      </c>
      <c r="P23" s="146">
        <f t="shared" si="1"/>
        <v>0</v>
      </c>
      <c r="Q23">
        <v>1</v>
      </c>
      <c r="R23">
        <v>1</v>
      </c>
      <c r="S23">
        <f t="shared" si="2"/>
        <v>299</v>
      </c>
    </row>
    <row r="24" spans="1:19" ht="15.6">
      <c r="A24" s="1">
        <f>SEGGI!A23</f>
        <v>1</v>
      </c>
      <c r="B24" s="35">
        <f>SEGGI!B23</f>
        <v>13</v>
      </c>
      <c r="C24" s="35">
        <f>SEGGI!C23</f>
        <v>397</v>
      </c>
      <c r="D24" s="35">
        <f>SEGGI!D23</f>
        <v>446</v>
      </c>
      <c r="E24" s="77">
        <f>SEGGI!E23</f>
        <v>843</v>
      </c>
      <c r="F24" s="82">
        <f>AFFLUENZA_REF_4!I23</f>
        <v>187</v>
      </c>
      <c r="G24" s="82">
        <f>AFFLUENZA_REF_4!J23</f>
        <v>208</v>
      </c>
      <c r="H24" s="82">
        <f>AFFLUENZA_REF_4!K23</f>
        <v>395</v>
      </c>
      <c r="I24" s="145">
        <v>334</v>
      </c>
      <c r="J24" s="145">
        <v>49</v>
      </c>
      <c r="K24" s="149">
        <f t="shared" si="0"/>
        <v>383</v>
      </c>
      <c r="L24" s="16">
        <v>0</v>
      </c>
      <c r="M24" s="16">
        <v>8</v>
      </c>
      <c r="N24" s="16">
        <v>4</v>
      </c>
      <c r="O24" s="87">
        <f t="shared" si="3"/>
        <v>395</v>
      </c>
      <c r="P24" s="146">
        <f t="shared" si="1"/>
        <v>0</v>
      </c>
      <c r="Q24">
        <v>1</v>
      </c>
      <c r="R24">
        <v>1</v>
      </c>
      <c r="S24">
        <f t="shared" si="2"/>
        <v>383</v>
      </c>
    </row>
    <row r="25" spans="1:19" ht="15.6">
      <c r="A25" s="1">
        <f>SEGGI!A24</f>
        <v>2</v>
      </c>
      <c r="B25" s="62">
        <f>SEGGI!B24</f>
        <v>14</v>
      </c>
      <c r="C25" s="62">
        <f>SEGGI!C24</f>
        <v>348</v>
      </c>
      <c r="D25" s="62">
        <f>SEGGI!D24</f>
        <v>448</v>
      </c>
      <c r="E25" s="78">
        <f>SEGGI!E24</f>
        <v>796</v>
      </c>
      <c r="F25" s="88">
        <f>AFFLUENZA_REF_4!I24</f>
        <v>128</v>
      </c>
      <c r="G25" s="88">
        <f>AFFLUENZA_REF_4!J24</f>
        <v>163</v>
      </c>
      <c r="H25" s="88">
        <f>AFFLUENZA_REF_4!K24</f>
        <v>291</v>
      </c>
      <c r="I25" s="145">
        <v>255</v>
      </c>
      <c r="J25" s="145">
        <v>32</v>
      </c>
      <c r="K25" s="150">
        <f t="shared" si="0"/>
        <v>287</v>
      </c>
      <c r="L25" s="16">
        <v>0</v>
      </c>
      <c r="M25" s="16">
        <v>2</v>
      </c>
      <c r="N25" s="16">
        <v>2</v>
      </c>
      <c r="O25" s="93">
        <f t="shared" si="3"/>
        <v>291</v>
      </c>
      <c r="P25" s="147">
        <f t="shared" si="1"/>
        <v>0</v>
      </c>
      <c r="Q25">
        <v>2</v>
      </c>
      <c r="R25">
        <v>2</v>
      </c>
      <c r="S25">
        <f t="shared" si="2"/>
        <v>287</v>
      </c>
    </row>
    <row r="26" spans="1:19" ht="15.6">
      <c r="A26" s="1">
        <f>SEGGI!A25</f>
        <v>2</v>
      </c>
      <c r="B26" s="63">
        <f>SEGGI!B25</f>
        <v>15</v>
      </c>
      <c r="C26" s="63">
        <f>SEGGI!C25</f>
        <v>335</v>
      </c>
      <c r="D26" s="63">
        <f>SEGGI!D25</f>
        <v>354</v>
      </c>
      <c r="E26" s="79">
        <f>SEGGI!E25</f>
        <v>689</v>
      </c>
      <c r="F26" s="88">
        <f>AFFLUENZA_REF_4!I25</f>
        <v>125</v>
      </c>
      <c r="G26" s="88">
        <f>AFFLUENZA_REF_4!J25</f>
        <v>122</v>
      </c>
      <c r="H26" s="88">
        <f>AFFLUENZA_REF_4!K25</f>
        <v>247</v>
      </c>
      <c r="I26" s="145">
        <v>189</v>
      </c>
      <c r="J26" s="145">
        <v>52</v>
      </c>
      <c r="K26" s="150">
        <f t="shared" si="0"/>
        <v>241</v>
      </c>
      <c r="L26" s="16">
        <v>0</v>
      </c>
      <c r="M26" s="16">
        <v>5</v>
      </c>
      <c r="N26" s="16">
        <v>1</v>
      </c>
      <c r="O26" s="93">
        <f t="shared" si="3"/>
        <v>247</v>
      </c>
      <c r="P26" s="147">
        <f t="shared" si="1"/>
        <v>0</v>
      </c>
      <c r="Q26">
        <v>2</v>
      </c>
      <c r="R26">
        <v>2</v>
      </c>
      <c r="S26">
        <f t="shared" si="2"/>
        <v>241</v>
      </c>
    </row>
    <row r="27" spans="1:19" ht="15.6">
      <c r="A27" s="1">
        <f>SEGGI!A26</f>
        <v>2</v>
      </c>
      <c r="B27" s="63">
        <f>SEGGI!B26</f>
        <v>16</v>
      </c>
      <c r="C27" s="63">
        <f>SEGGI!C26</f>
        <v>358</v>
      </c>
      <c r="D27" s="63">
        <f>SEGGI!D26</f>
        <v>361</v>
      </c>
      <c r="E27" s="79">
        <f>SEGGI!E26</f>
        <v>719</v>
      </c>
      <c r="F27" s="88">
        <f>AFFLUENZA_REF_4!I26</f>
        <v>149</v>
      </c>
      <c r="G27" s="88">
        <f>AFFLUENZA_REF_4!J26</f>
        <v>174</v>
      </c>
      <c r="H27" s="88">
        <f>AFFLUENZA_REF_4!K26</f>
        <v>323</v>
      </c>
      <c r="I27" s="145">
        <v>278</v>
      </c>
      <c r="J27" s="145">
        <v>38</v>
      </c>
      <c r="K27" s="150">
        <f t="shared" si="0"/>
        <v>316</v>
      </c>
      <c r="L27" s="16">
        <v>0</v>
      </c>
      <c r="M27" s="16">
        <v>5</v>
      </c>
      <c r="N27" s="16">
        <v>2</v>
      </c>
      <c r="O27" s="93">
        <f t="shared" si="3"/>
        <v>323</v>
      </c>
      <c r="P27" s="147">
        <f t="shared" si="1"/>
        <v>0</v>
      </c>
      <c r="Q27">
        <v>2</v>
      </c>
      <c r="R27">
        <v>2</v>
      </c>
      <c r="S27">
        <f t="shared" si="2"/>
        <v>316</v>
      </c>
    </row>
    <row r="28" spans="1:19" ht="15.6">
      <c r="A28" s="1">
        <f>SEGGI!A27</f>
        <v>2</v>
      </c>
      <c r="B28" s="63">
        <f>SEGGI!B27</f>
        <v>17</v>
      </c>
      <c r="C28" s="63">
        <f>SEGGI!C27</f>
        <v>410</v>
      </c>
      <c r="D28" s="63">
        <f>SEGGI!D27</f>
        <v>426</v>
      </c>
      <c r="E28" s="79">
        <f>SEGGI!E27</f>
        <v>836</v>
      </c>
      <c r="F28" s="88">
        <f>AFFLUENZA_REF_4!I27</f>
        <v>155</v>
      </c>
      <c r="G28" s="88">
        <f>AFFLUENZA_REF_4!J27</f>
        <v>177</v>
      </c>
      <c r="H28" s="88">
        <f>AFFLUENZA_REF_4!K27</f>
        <v>332</v>
      </c>
      <c r="I28" s="145">
        <v>291</v>
      </c>
      <c r="J28" s="145">
        <v>33</v>
      </c>
      <c r="K28" s="150">
        <f t="shared" si="0"/>
        <v>324</v>
      </c>
      <c r="L28" s="16">
        <v>0</v>
      </c>
      <c r="M28" s="16">
        <v>5</v>
      </c>
      <c r="N28" s="16">
        <v>3</v>
      </c>
      <c r="O28" s="93">
        <f t="shared" si="3"/>
        <v>332</v>
      </c>
      <c r="P28" s="147">
        <f t="shared" si="1"/>
        <v>0</v>
      </c>
      <c r="Q28">
        <v>2</v>
      </c>
      <c r="R28">
        <v>2</v>
      </c>
      <c r="S28">
        <f t="shared" si="2"/>
        <v>324</v>
      </c>
    </row>
    <row r="29" spans="1:19" ht="15.6">
      <c r="A29" s="1">
        <f>SEGGI!A28</f>
        <v>2</v>
      </c>
      <c r="B29" s="63">
        <f>SEGGI!B28</f>
        <v>18</v>
      </c>
      <c r="C29" s="63">
        <f>SEGGI!C28</f>
        <v>458</v>
      </c>
      <c r="D29" s="63">
        <f>SEGGI!D28</f>
        <v>444</v>
      </c>
      <c r="E29" s="79">
        <f>SEGGI!E28</f>
        <v>902</v>
      </c>
      <c r="F29" s="88">
        <f>AFFLUENZA_REF_4!I28</f>
        <v>187</v>
      </c>
      <c r="G29" s="88">
        <f>AFFLUENZA_REF_4!J28</f>
        <v>203</v>
      </c>
      <c r="H29" s="88">
        <f>AFFLUENZA_REF_4!K28</f>
        <v>390</v>
      </c>
      <c r="I29" s="145">
        <v>340</v>
      </c>
      <c r="J29" s="145">
        <v>42</v>
      </c>
      <c r="K29" s="150">
        <f t="shared" si="0"/>
        <v>382</v>
      </c>
      <c r="L29" s="16">
        <v>0</v>
      </c>
      <c r="M29" s="16">
        <v>6</v>
      </c>
      <c r="N29" s="16">
        <v>2</v>
      </c>
      <c r="O29" s="93">
        <f t="shared" si="3"/>
        <v>390</v>
      </c>
      <c r="P29" s="147">
        <f t="shared" si="1"/>
        <v>0</v>
      </c>
      <c r="Q29">
        <v>2</v>
      </c>
      <c r="R29">
        <v>2</v>
      </c>
      <c r="S29">
        <f t="shared" si="2"/>
        <v>382</v>
      </c>
    </row>
    <row r="30" spans="1:19" ht="15.6">
      <c r="A30" s="1">
        <f>SEGGI!A29</f>
        <v>2</v>
      </c>
      <c r="B30" s="63">
        <f>SEGGI!B29</f>
        <v>19</v>
      </c>
      <c r="C30" s="63">
        <f>SEGGI!C29</f>
        <v>415</v>
      </c>
      <c r="D30" s="63">
        <f>SEGGI!D29</f>
        <v>433</v>
      </c>
      <c r="E30" s="79">
        <f>SEGGI!E29</f>
        <v>848</v>
      </c>
      <c r="F30" s="88">
        <f>AFFLUENZA_REF_4!I29</f>
        <v>154</v>
      </c>
      <c r="G30" s="88">
        <f>AFFLUENZA_REF_4!J29</f>
        <v>157</v>
      </c>
      <c r="H30" s="88">
        <f>AFFLUENZA_REF_4!K29</f>
        <v>311</v>
      </c>
      <c r="I30" s="145">
        <v>268</v>
      </c>
      <c r="J30" s="145">
        <v>38</v>
      </c>
      <c r="K30" s="150">
        <f t="shared" si="0"/>
        <v>306</v>
      </c>
      <c r="L30" s="16">
        <v>0</v>
      </c>
      <c r="M30" s="16">
        <v>3</v>
      </c>
      <c r="N30" s="16">
        <v>2</v>
      </c>
      <c r="O30" s="93">
        <f t="shared" si="3"/>
        <v>311</v>
      </c>
      <c r="P30" s="147">
        <f t="shared" si="1"/>
        <v>0</v>
      </c>
      <c r="Q30">
        <v>2</v>
      </c>
      <c r="R30">
        <v>2</v>
      </c>
      <c r="S30">
        <f t="shared" si="2"/>
        <v>306</v>
      </c>
    </row>
    <row r="31" spans="1:19" ht="15.6">
      <c r="A31" s="1">
        <f>SEGGI!A30</f>
        <v>2</v>
      </c>
      <c r="B31" s="63">
        <f>SEGGI!B30</f>
        <v>20</v>
      </c>
      <c r="C31" s="63">
        <f>SEGGI!C30</f>
        <v>446</v>
      </c>
      <c r="D31" s="63">
        <f>SEGGI!D30</f>
        <v>442</v>
      </c>
      <c r="E31" s="79">
        <f>SEGGI!E30</f>
        <v>888</v>
      </c>
      <c r="F31" s="88">
        <f>AFFLUENZA_REF_4!I30</f>
        <v>164</v>
      </c>
      <c r="G31" s="88">
        <f>AFFLUENZA_REF_4!J30</f>
        <v>165</v>
      </c>
      <c r="H31" s="88">
        <f>AFFLUENZA_REF_4!K30</f>
        <v>329</v>
      </c>
      <c r="I31" s="145">
        <v>295</v>
      </c>
      <c r="J31" s="145">
        <v>25</v>
      </c>
      <c r="K31" s="150">
        <f t="shared" si="0"/>
        <v>320</v>
      </c>
      <c r="L31" s="16">
        <v>0</v>
      </c>
      <c r="M31" s="16">
        <v>8</v>
      </c>
      <c r="N31" s="16">
        <v>1</v>
      </c>
      <c r="O31" s="93">
        <f t="shared" si="3"/>
        <v>329</v>
      </c>
      <c r="P31" s="147">
        <f t="shared" si="1"/>
        <v>0</v>
      </c>
      <c r="Q31">
        <v>2</v>
      </c>
      <c r="R31">
        <v>2</v>
      </c>
      <c r="S31">
        <f t="shared" si="2"/>
        <v>320</v>
      </c>
    </row>
    <row r="32" spans="1:19" ht="15.6">
      <c r="A32" s="1">
        <f>SEGGI!A31</f>
        <v>2</v>
      </c>
      <c r="B32" s="152">
        <f>SEGGI!B31</f>
        <v>21</v>
      </c>
      <c r="C32" s="152">
        <f>SEGGI!C31</f>
        <v>436</v>
      </c>
      <c r="D32" s="152">
        <f>SEGGI!D31</f>
        <v>393</v>
      </c>
      <c r="E32" s="153">
        <f>SEGGI!E31</f>
        <v>829</v>
      </c>
      <c r="F32" s="88">
        <f>AFFLUENZA_REF_4!I31</f>
        <v>156</v>
      </c>
      <c r="G32" s="88">
        <f>AFFLUENZA_REF_4!J31</f>
        <v>156</v>
      </c>
      <c r="H32" s="88">
        <f>AFFLUENZA_REF_4!K31</f>
        <v>312</v>
      </c>
      <c r="I32" s="145">
        <v>255</v>
      </c>
      <c r="J32" s="145">
        <v>48</v>
      </c>
      <c r="K32" s="150">
        <f t="shared" si="0"/>
        <v>303</v>
      </c>
      <c r="L32" s="16">
        <v>0</v>
      </c>
      <c r="M32" s="16">
        <v>8</v>
      </c>
      <c r="N32" s="16">
        <v>1</v>
      </c>
      <c r="O32" s="93">
        <f t="shared" si="3"/>
        <v>312</v>
      </c>
      <c r="P32" s="147">
        <f t="shared" si="1"/>
        <v>0</v>
      </c>
      <c r="Q32">
        <v>2</v>
      </c>
      <c r="R32">
        <v>2</v>
      </c>
      <c r="S32">
        <f t="shared" si="2"/>
        <v>303</v>
      </c>
    </row>
    <row r="33" spans="1:19" ht="15.6">
      <c r="A33" s="1">
        <f>SEGGI!A32</f>
        <v>3</v>
      </c>
      <c r="B33" s="89">
        <f>SEGGI!B32</f>
        <v>22</v>
      </c>
      <c r="C33" s="89">
        <f>SEGGI!C32</f>
        <v>413</v>
      </c>
      <c r="D33" s="89">
        <f>SEGGI!D32</f>
        <v>453</v>
      </c>
      <c r="E33" s="90">
        <f>SEGGI!E32</f>
        <v>866</v>
      </c>
      <c r="F33" s="83">
        <f>AFFLUENZA_REF_4!I32</f>
        <v>180</v>
      </c>
      <c r="G33" s="83">
        <f>AFFLUENZA_REF_4!J32</f>
        <v>210</v>
      </c>
      <c r="H33" s="83">
        <f>AFFLUENZA_REF_4!K32</f>
        <v>390</v>
      </c>
      <c r="I33" s="145">
        <v>334</v>
      </c>
      <c r="J33" s="145">
        <v>49</v>
      </c>
      <c r="K33" s="151">
        <f t="shared" si="0"/>
        <v>383</v>
      </c>
      <c r="L33" s="16">
        <v>0</v>
      </c>
      <c r="M33" s="16">
        <v>7</v>
      </c>
      <c r="N33" s="16">
        <v>0</v>
      </c>
      <c r="O33" s="92">
        <f t="shared" si="3"/>
        <v>390</v>
      </c>
      <c r="P33" s="148">
        <f t="shared" si="1"/>
        <v>0</v>
      </c>
      <c r="Q33">
        <v>3</v>
      </c>
      <c r="R33">
        <v>3</v>
      </c>
      <c r="S33">
        <f t="shared" si="2"/>
        <v>383</v>
      </c>
    </row>
    <row r="34" spans="1:19" ht="15.6">
      <c r="A34" s="1">
        <f>SEGGI!A33</f>
        <v>3</v>
      </c>
      <c r="B34" s="74">
        <f>SEGGI!B33</f>
        <v>23</v>
      </c>
      <c r="C34" s="74">
        <f>SEGGI!C33</f>
        <v>420</v>
      </c>
      <c r="D34" s="74">
        <f>SEGGI!D33</f>
        <v>445</v>
      </c>
      <c r="E34" s="81">
        <f>SEGGI!E33</f>
        <v>865</v>
      </c>
      <c r="F34" s="83">
        <f>AFFLUENZA_REF_4!I33</f>
        <v>174</v>
      </c>
      <c r="G34" s="83">
        <f>AFFLUENZA_REF_4!J33</f>
        <v>210</v>
      </c>
      <c r="H34" s="83">
        <f>AFFLUENZA_REF_4!K33</f>
        <v>384</v>
      </c>
      <c r="I34" s="145">
        <v>338</v>
      </c>
      <c r="J34" s="145">
        <v>39</v>
      </c>
      <c r="K34" s="151">
        <f t="shared" si="0"/>
        <v>377</v>
      </c>
      <c r="L34" s="16">
        <v>0</v>
      </c>
      <c r="M34" s="16">
        <v>5</v>
      </c>
      <c r="N34" s="16">
        <v>2</v>
      </c>
      <c r="O34" s="92">
        <f t="shared" si="3"/>
        <v>384</v>
      </c>
      <c r="P34" s="148">
        <f t="shared" si="1"/>
        <v>0</v>
      </c>
      <c r="Q34">
        <v>3</v>
      </c>
      <c r="R34">
        <v>3</v>
      </c>
      <c r="S34">
        <f t="shared" si="2"/>
        <v>377</v>
      </c>
    </row>
    <row r="35" spans="1:19" ht="15.6">
      <c r="A35" s="1">
        <f>SEGGI!A34</f>
        <v>2</v>
      </c>
      <c r="B35" s="154">
        <f>SEGGI!B34</f>
        <v>24</v>
      </c>
      <c r="C35" s="154">
        <f>SEGGI!C34</f>
        <v>345</v>
      </c>
      <c r="D35" s="154">
        <f>SEGGI!D34</f>
        <v>380</v>
      </c>
      <c r="E35" s="155">
        <f>SEGGI!E34</f>
        <v>725</v>
      </c>
      <c r="F35" s="88">
        <f>AFFLUENZA_REF_4!I34</f>
        <v>137</v>
      </c>
      <c r="G35" s="88">
        <f>AFFLUENZA_REF_4!J34</f>
        <v>143</v>
      </c>
      <c r="H35" s="88">
        <f>AFFLUENZA_REF_4!K34</f>
        <v>280</v>
      </c>
      <c r="I35" s="145">
        <v>255</v>
      </c>
      <c r="J35" s="145">
        <v>21</v>
      </c>
      <c r="K35" s="150">
        <f t="shared" si="0"/>
        <v>276</v>
      </c>
      <c r="L35" s="16">
        <v>0</v>
      </c>
      <c r="M35" s="16">
        <v>4</v>
      </c>
      <c r="N35" s="16">
        <v>0</v>
      </c>
      <c r="O35" s="93">
        <f t="shared" si="3"/>
        <v>280</v>
      </c>
      <c r="P35" s="147">
        <f t="shared" si="1"/>
        <v>0</v>
      </c>
      <c r="Q35">
        <v>2</v>
      </c>
      <c r="R35">
        <v>2</v>
      </c>
      <c r="S35">
        <f t="shared" si="2"/>
        <v>276</v>
      </c>
    </row>
    <row r="36" spans="1:19" ht="15.6">
      <c r="A36" s="1">
        <f>SEGGI!A35</f>
        <v>2</v>
      </c>
      <c r="B36" s="154">
        <f>SEGGI!B35</f>
        <v>25</v>
      </c>
      <c r="C36" s="154">
        <f>SEGGI!C35</f>
        <v>407</v>
      </c>
      <c r="D36" s="154">
        <f>SEGGI!D35</f>
        <v>447</v>
      </c>
      <c r="E36" s="155">
        <f>SEGGI!E35</f>
        <v>854</v>
      </c>
      <c r="F36" s="88">
        <f>AFFLUENZA_REF_4!I35</f>
        <v>158</v>
      </c>
      <c r="G36" s="88">
        <f>AFFLUENZA_REF_4!J35</f>
        <v>185</v>
      </c>
      <c r="H36" s="88">
        <f>AFFLUENZA_REF_4!K35</f>
        <v>343</v>
      </c>
      <c r="I36" s="145">
        <v>302</v>
      </c>
      <c r="J36" s="145">
        <v>33</v>
      </c>
      <c r="K36" s="150">
        <f t="shared" si="0"/>
        <v>335</v>
      </c>
      <c r="L36" s="16">
        <v>0</v>
      </c>
      <c r="M36" s="16">
        <v>5</v>
      </c>
      <c r="N36" s="16">
        <v>3</v>
      </c>
      <c r="O36" s="93">
        <f t="shared" si="3"/>
        <v>343</v>
      </c>
      <c r="P36" s="147">
        <f t="shared" si="1"/>
        <v>0</v>
      </c>
      <c r="Q36">
        <v>2</v>
      </c>
      <c r="R36">
        <v>2</v>
      </c>
      <c r="S36">
        <f t="shared" si="2"/>
        <v>335</v>
      </c>
    </row>
    <row r="37" spans="1:19" ht="15.6">
      <c r="A37" s="1">
        <f>SEGGI!A36</f>
        <v>2</v>
      </c>
      <c r="B37" s="152">
        <f>SEGGI!B36</f>
        <v>26</v>
      </c>
      <c r="C37" s="152">
        <f>SEGGI!C36</f>
        <v>410</v>
      </c>
      <c r="D37" s="152">
        <f>SEGGI!D36</f>
        <v>400</v>
      </c>
      <c r="E37" s="153">
        <f>SEGGI!E36</f>
        <v>810</v>
      </c>
      <c r="F37" s="88">
        <f>AFFLUENZA_REF_4!I36</f>
        <v>155</v>
      </c>
      <c r="G37" s="88">
        <f>AFFLUENZA_REF_4!J36</f>
        <v>163</v>
      </c>
      <c r="H37" s="88">
        <f>AFFLUENZA_REF_4!K36</f>
        <v>318</v>
      </c>
      <c r="I37" s="145">
        <v>274</v>
      </c>
      <c r="J37" s="145">
        <v>37</v>
      </c>
      <c r="K37" s="150">
        <f t="shared" si="0"/>
        <v>311</v>
      </c>
      <c r="L37" s="16">
        <v>0</v>
      </c>
      <c r="M37" s="16">
        <v>5</v>
      </c>
      <c r="N37" s="16">
        <v>2</v>
      </c>
      <c r="O37" s="93">
        <f t="shared" si="3"/>
        <v>318</v>
      </c>
      <c r="P37" s="147">
        <f t="shared" si="1"/>
        <v>0</v>
      </c>
      <c r="Q37">
        <v>2</v>
      </c>
      <c r="R37">
        <v>2</v>
      </c>
      <c r="S37">
        <f t="shared" si="2"/>
        <v>311</v>
      </c>
    </row>
    <row r="38" spans="1:19" ht="15.6">
      <c r="A38" s="1">
        <f>SEGGI!A37</f>
        <v>3</v>
      </c>
      <c r="B38" s="89">
        <f>SEGGI!B37</f>
        <v>27</v>
      </c>
      <c r="C38" s="89">
        <f>SEGGI!C37</f>
        <v>0</v>
      </c>
      <c r="D38" s="89">
        <f>SEGGI!D37</f>
        <v>0</v>
      </c>
      <c r="E38" s="90">
        <f>SEGGI!E37</f>
        <v>0</v>
      </c>
      <c r="F38" s="83">
        <f>AFFLUENZA_REF_4!I37</f>
        <v>12</v>
      </c>
      <c r="G38" s="83">
        <f>AFFLUENZA_REF_4!J37</f>
        <v>4</v>
      </c>
      <c r="H38" s="83">
        <f>AFFLUENZA_REF_4!K37</f>
        <v>16</v>
      </c>
      <c r="I38" s="145">
        <v>14</v>
      </c>
      <c r="J38" s="145">
        <v>1</v>
      </c>
      <c r="K38" s="151">
        <f t="shared" si="0"/>
        <v>15</v>
      </c>
      <c r="L38" s="16">
        <v>0</v>
      </c>
      <c r="M38" s="16">
        <v>1</v>
      </c>
      <c r="N38" s="16">
        <v>0</v>
      </c>
      <c r="O38" s="92">
        <f t="shared" si="3"/>
        <v>16</v>
      </c>
      <c r="P38" s="148">
        <f t="shared" si="1"/>
        <v>0</v>
      </c>
      <c r="Q38">
        <v>3</v>
      </c>
      <c r="R38">
        <v>3</v>
      </c>
      <c r="S38">
        <f>IF(ISBLANK(K38),200,K38)</f>
        <v>15</v>
      </c>
    </row>
    <row r="39" spans="1:19" ht="15.6">
      <c r="A39" s="1">
        <f>SEGGI!A38</f>
        <v>2</v>
      </c>
      <c r="B39" s="154">
        <f>SEGGI!B38</f>
        <v>28</v>
      </c>
      <c r="C39" s="154">
        <f>SEGGI!C38</f>
        <v>323</v>
      </c>
      <c r="D39" s="154">
        <f>SEGGI!D38</f>
        <v>367</v>
      </c>
      <c r="E39" s="155">
        <f>SEGGI!E38</f>
        <v>690</v>
      </c>
      <c r="F39" s="88">
        <f>AFFLUENZA_REF_4!I38</f>
        <v>141</v>
      </c>
      <c r="G39" s="88">
        <f>AFFLUENZA_REF_4!J38</f>
        <v>169</v>
      </c>
      <c r="H39" s="88">
        <f>AFFLUENZA_REF_4!K38</f>
        <v>310</v>
      </c>
      <c r="I39" s="145">
        <v>278</v>
      </c>
      <c r="J39" s="145">
        <v>27</v>
      </c>
      <c r="K39" s="150">
        <f t="shared" si="0"/>
        <v>305</v>
      </c>
      <c r="L39" s="16">
        <v>0</v>
      </c>
      <c r="M39" s="16">
        <v>5</v>
      </c>
      <c r="N39" s="16">
        <v>0</v>
      </c>
      <c r="O39" s="93">
        <f t="shared" si="3"/>
        <v>310</v>
      </c>
      <c r="P39" s="147">
        <f t="shared" si="1"/>
        <v>0</v>
      </c>
      <c r="Q39">
        <v>2</v>
      </c>
      <c r="R39">
        <v>2</v>
      </c>
      <c r="S39">
        <f t="shared" ref="S39:S51" si="4">IF(ISBLANK(K39),E39,K39)</f>
        <v>305</v>
      </c>
    </row>
    <row r="40" spans="1:19" ht="15.6">
      <c r="A40" s="1">
        <f>SEGGI!A39</f>
        <v>2</v>
      </c>
      <c r="B40" s="63">
        <f>SEGGI!B39</f>
        <v>29</v>
      </c>
      <c r="C40" s="63">
        <f>SEGGI!C39</f>
        <v>312</v>
      </c>
      <c r="D40" s="63">
        <f>SEGGI!D39</f>
        <v>375</v>
      </c>
      <c r="E40" s="79">
        <f>SEGGI!E39</f>
        <v>687</v>
      </c>
      <c r="F40" s="88">
        <f>AFFLUENZA_REF_4!I39</f>
        <v>111</v>
      </c>
      <c r="G40" s="88">
        <f>AFFLUENZA_REF_4!J39</f>
        <v>157</v>
      </c>
      <c r="H40" s="88">
        <f>AFFLUENZA_REF_4!K39</f>
        <v>268</v>
      </c>
      <c r="I40" s="145">
        <v>236</v>
      </c>
      <c r="J40" s="145">
        <v>23</v>
      </c>
      <c r="K40" s="150">
        <f t="shared" si="0"/>
        <v>259</v>
      </c>
      <c r="L40" s="16">
        <v>0</v>
      </c>
      <c r="M40" s="16">
        <v>8</v>
      </c>
      <c r="N40" s="16">
        <v>1</v>
      </c>
      <c r="O40" s="93">
        <f t="shared" si="3"/>
        <v>268</v>
      </c>
      <c r="P40" s="147">
        <f t="shared" si="1"/>
        <v>0</v>
      </c>
      <c r="Q40">
        <v>2</v>
      </c>
      <c r="R40">
        <v>2</v>
      </c>
      <c r="S40">
        <f t="shared" si="4"/>
        <v>259</v>
      </c>
    </row>
    <row r="41" spans="1:19" ht="15.6">
      <c r="A41" s="1">
        <f>SEGGI!A40</f>
        <v>2</v>
      </c>
      <c r="B41" s="63">
        <f>SEGGI!B40</f>
        <v>30</v>
      </c>
      <c r="C41" s="63">
        <f>SEGGI!C40</f>
        <v>286</v>
      </c>
      <c r="D41" s="63">
        <f>SEGGI!D40</f>
        <v>362</v>
      </c>
      <c r="E41" s="79">
        <f>SEGGI!E40</f>
        <v>648</v>
      </c>
      <c r="F41" s="88">
        <f>AFFLUENZA_REF_4!I40</f>
        <v>140</v>
      </c>
      <c r="G41" s="88">
        <f>AFFLUENZA_REF_4!J40</f>
        <v>162</v>
      </c>
      <c r="H41" s="88">
        <f>AFFLUENZA_REF_4!K40</f>
        <v>302</v>
      </c>
      <c r="I41" s="145">
        <v>257</v>
      </c>
      <c r="J41" s="145">
        <v>36</v>
      </c>
      <c r="K41" s="150">
        <f t="shared" si="0"/>
        <v>293</v>
      </c>
      <c r="L41" s="16">
        <v>0</v>
      </c>
      <c r="M41" s="16">
        <v>8</v>
      </c>
      <c r="N41" s="16">
        <v>1</v>
      </c>
      <c r="O41" s="93">
        <f t="shared" si="3"/>
        <v>302</v>
      </c>
      <c r="P41" s="147">
        <f t="shared" si="1"/>
        <v>0</v>
      </c>
      <c r="Q41">
        <v>2</v>
      </c>
      <c r="R41">
        <v>2</v>
      </c>
      <c r="S41">
        <f t="shared" si="4"/>
        <v>293</v>
      </c>
    </row>
    <row r="42" spans="1:19" ht="15.6">
      <c r="A42" s="1">
        <f>SEGGI!A41</f>
        <v>3</v>
      </c>
      <c r="B42" s="73">
        <f>SEGGI!B41</f>
        <v>31</v>
      </c>
      <c r="C42" s="73">
        <f>SEGGI!C41</f>
        <v>270</v>
      </c>
      <c r="D42" s="73">
        <f>SEGGI!D41</f>
        <v>300</v>
      </c>
      <c r="E42" s="80">
        <f>SEGGI!E41</f>
        <v>570</v>
      </c>
      <c r="F42" s="91">
        <f>AFFLUENZA_REF_4!I41</f>
        <v>103</v>
      </c>
      <c r="G42" s="91">
        <f>AFFLUENZA_REF_4!J41</f>
        <v>120</v>
      </c>
      <c r="H42" s="91">
        <f>AFFLUENZA_REF_4!K41</f>
        <v>223</v>
      </c>
      <c r="I42" s="145">
        <v>191</v>
      </c>
      <c r="J42" s="145">
        <v>29</v>
      </c>
      <c r="K42" s="151">
        <f t="shared" si="0"/>
        <v>220</v>
      </c>
      <c r="L42" s="16">
        <v>0</v>
      </c>
      <c r="M42" s="16">
        <v>2</v>
      </c>
      <c r="N42" s="16">
        <v>1</v>
      </c>
      <c r="O42" s="92">
        <f t="shared" si="3"/>
        <v>223</v>
      </c>
      <c r="P42" s="148">
        <f t="shared" si="1"/>
        <v>0</v>
      </c>
      <c r="Q42">
        <v>3</v>
      </c>
      <c r="R42">
        <v>3</v>
      </c>
      <c r="S42">
        <f t="shared" si="4"/>
        <v>220</v>
      </c>
    </row>
    <row r="43" spans="1:19" ht="15.6">
      <c r="A43" s="1">
        <f>SEGGI!A42</f>
        <v>3</v>
      </c>
      <c r="B43" s="74">
        <f>SEGGI!B42</f>
        <v>32</v>
      </c>
      <c r="C43" s="74">
        <f>SEGGI!C42</f>
        <v>314</v>
      </c>
      <c r="D43" s="74">
        <f>SEGGI!D42</f>
        <v>355</v>
      </c>
      <c r="E43" s="81">
        <f>SEGGI!E42</f>
        <v>669</v>
      </c>
      <c r="F43" s="91">
        <f>AFFLUENZA_REF_4!I42</f>
        <v>146</v>
      </c>
      <c r="G43" s="91">
        <f>AFFLUENZA_REF_4!J42</f>
        <v>158</v>
      </c>
      <c r="H43" s="91">
        <f>AFFLUENZA_REF_4!K42</f>
        <v>304</v>
      </c>
      <c r="I43" s="145">
        <v>253</v>
      </c>
      <c r="J43" s="145">
        <v>43</v>
      </c>
      <c r="K43" s="151">
        <f t="shared" si="0"/>
        <v>296</v>
      </c>
      <c r="L43" s="16">
        <v>0</v>
      </c>
      <c r="M43" s="16">
        <v>5</v>
      </c>
      <c r="N43" s="16">
        <v>3</v>
      </c>
      <c r="O43" s="92">
        <f t="shared" si="3"/>
        <v>304</v>
      </c>
      <c r="P43" s="148">
        <f t="shared" si="1"/>
        <v>0</v>
      </c>
      <c r="Q43">
        <v>3</v>
      </c>
      <c r="R43">
        <v>3</v>
      </c>
      <c r="S43">
        <f t="shared" si="4"/>
        <v>296</v>
      </c>
    </row>
    <row r="44" spans="1:19" ht="15.6">
      <c r="A44" s="1">
        <f>SEGGI!A43</f>
        <v>3</v>
      </c>
      <c r="B44" s="74">
        <f>SEGGI!B43</f>
        <v>33</v>
      </c>
      <c r="C44" s="74">
        <f>SEGGI!C43</f>
        <v>319</v>
      </c>
      <c r="D44" s="74">
        <f>SEGGI!D43</f>
        <v>362</v>
      </c>
      <c r="E44" s="81">
        <f>SEGGI!E43</f>
        <v>681</v>
      </c>
      <c r="F44" s="91">
        <f>AFFLUENZA_REF_4!I43</f>
        <v>141</v>
      </c>
      <c r="G44" s="91">
        <f>AFFLUENZA_REF_4!J43</f>
        <v>167</v>
      </c>
      <c r="H44" s="91">
        <f>AFFLUENZA_REF_4!K43</f>
        <v>308</v>
      </c>
      <c r="I44" s="145">
        <v>266</v>
      </c>
      <c r="J44" s="145">
        <v>35</v>
      </c>
      <c r="K44" s="151">
        <f t="shared" si="0"/>
        <v>301</v>
      </c>
      <c r="L44" s="16">
        <v>0</v>
      </c>
      <c r="M44" s="16">
        <v>6</v>
      </c>
      <c r="N44" s="16">
        <v>1</v>
      </c>
      <c r="O44" s="92">
        <f t="shared" si="3"/>
        <v>308</v>
      </c>
      <c r="P44" s="148">
        <f t="shared" si="1"/>
        <v>0</v>
      </c>
      <c r="Q44">
        <v>3</v>
      </c>
      <c r="R44">
        <v>3</v>
      </c>
      <c r="S44">
        <f t="shared" si="4"/>
        <v>301</v>
      </c>
    </row>
    <row r="45" spans="1:19" ht="15.6">
      <c r="A45" s="1">
        <f>SEGGI!A44</f>
        <v>3</v>
      </c>
      <c r="B45" s="74">
        <f>SEGGI!B44</f>
        <v>34</v>
      </c>
      <c r="C45" s="74">
        <f>SEGGI!C44</f>
        <v>357</v>
      </c>
      <c r="D45" s="74">
        <f>SEGGI!D44</f>
        <v>381</v>
      </c>
      <c r="E45" s="81">
        <f>SEGGI!E44</f>
        <v>738</v>
      </c>
      <c r="F45" s="91">
        <f>AFFLUENZA_REF_4!I44</f>
        <v>138</v>
      </c>
      <c r="G45" s="91">
        <f>AFFLUENZA_REF_4!J44</f>
        <v>161</v>
      </c>
      <c r="H45" s="91">
        <f>AFFLUENZA_REF_4!K44</f>
        <v>299</v>
      </c>
      <c r="I45" s="145">
        <v>266</v>
      </c>
      <c r="J45" s="145">
        <v>29</v>
      </c>
      <c r="K45" s="151">
        <f t="shared" si="0"/>
        <v>295</v>
      </c>
      <c r="L45" s="16">
        <v>0</v>
      </c>
      <c r="M45" s="16">
        <v>2</v>
      </c>
      <c r="N45" s="16">
        <v>2</v>
      </c>
      <c r="O45" s="92">
        <f t="shared" si="3"/>
        <v>299</v>
      </c>
      <c r="P45" s="148">
        <f t="shared" si="1"/>
        <v>0</v>
      </c>
      <c r="Q45">
        <v>3</v>
      </c>
      <c r="R45">
        <v>3</v>
      </c>
      <c r="S45">
        <f t="shared" si="4"/>
        <v>295</v>
      </c>
    </row>
    <row r="46" spans="1:19" ht="15.6">
      <c r="A46" s="1">
        <f>SEGGI!A45</f>
        <v>3</v>
      </c>
      <c r="B46" s="74">
        <f>SEGGI!B45</f>
        <v>35</v>
      </c>
      <c r="C46" s="74">
        <f>SEGGI!C45</f>
        <v>341</v>
      </c>
      <c r="D46" s="74">
        <f>SEGGI!D45</f>
        <v>376</v>
      </c>
      <c r="E46" s="81">
        <f>SEGGI!E45</f>
        <v>717</v>
      </c>
      <c r="F46" s="91">
        <f>AFFLUENZA_REF_4!I45</f>
        <v>150</v>
      </c>
      <c r="G46" s="91">
        <f>AFFLUENZA_REF_4!J45</f>
        <v>169</v>
      </c>
      <c r="H46" s="91">
        <f>AFFLUENZA_REF_4!K45</f>
        <v>319</v>
      </c>
      <c r="I46" s="145">
        <v>288</v>
      </c>
      <c r="J46" s="145">
        <v>27</v>
      </c>
      <c r="K46" s="151">
        <f t="shared" si="0"/>
        <v>315</v>
      </c>
      <c r="L46" s="16">
        <v>0</v>
      </c>
      <c r="M46" s="16">
        <v>3</v>
      </c>
      <c r="N46" s="16">
        <v>1</v>
      </c>
      <c r="O46" s="92">
        <f t="shared" si="3"/>
        <v>319</v>
      </c>
      <c r="P46" s="148">
        <f t="shared" si="1"/>
        <v>0</v>
      </c>
      <c r="Q46">
        <v>3</v>
      </c>
      <c r="R46">
        <v>3</v>
      </c>
      <c r="S46">
        <f t="shared" si="4"/>
        <v>315</v>
      </c>
    </row>
    <row r="47" spans="1:19" ht="15.6">
      <c r="A47" s="1">
        <f>SEGGI!A46</f>
        <v>3</v>
      </c>
      <c r="B47" s="74">
        <f>SEGGI!B46</f>
        <v>36</v>
      </c>
      <c r="C47" s="74">
        <f>SEGGI!C46</f>
        <v>406</v>
      </c>
      <c r="D47" s="74">
        <f>SEGGI!D46</f>
        <v>470</v>
      </c>
      <c r="E47" s="81">
        <f>SEGGI!E46</f>
        <v>876</v>
      </c>
      <c r="F47" s="91">
        <f>AFFLUENZA_REF_4!I46</f>
        <v>176</v>
      </c>
      <c r="G47" s="91">
        <f>AFFLUENZA_REF_4!J46</f>
        <v>192</v>
      </c>
      <c r="H47" s="91">
        <f>AFFLUENZA_REF_4!K46</f>
        <v>368</v>
      </c>
      <c r="I47" s="145">
        <v>313</v>
      </c>
      <c r="J47" s="145">
        <v>46</v>
      </c>
      <c r="K47" s="151">
        <f t="shared" si="0"/>
        <v>359</v>
      </c>
      <c r="L47" s="16">
        <v>0</v>
      </c>
      <c r="M47" s="16">
        <v>6</v>
      </c>
      <c r="N47" s="16">
        <v>3</v>
      </c>
      <c r="O47" s="92">
        <f t="shared" si="3"/>
        <v>368</v>
      </c>
      <c r="P47" s="148">
        <f t="shared" si="1"/>
        <v>0</v>
      </c>
      <c r="Q47">
        <v>3</v>
      </c>
      <c r="R47">
        <v>3</v>
      </c>
      <c r="S47">
        <f t="shared" si="4"/>
        <v>359</v>
      </c>
    </row>
    <row r="48" spans="1:19" ht="15.6">
      <c r="A48" s="1">
        <f>SEGGI!A47</f>
        <v>3</v>
      </c>
      <c r="B48" s="74">
        <f>SEGGI!B47</f>
        <v>37</v>
      </c>
      <c r="C48" s="74">
        <f>SEGGI!C47</f>
        <v>443</v>
      </c>
      <c r="D48" s="74">
        <f>SEGGI!D47</f>
        <v>438</v>
      </c>
      <c r="E48" s="81">
        <f>SEGGI!E47</f>
        <v>881</v>
      </c>
      <c r="F48" s="91">
        <f>AFFLUENZA_REF_4!I47</f>
        <v>173</v>
      </c>
      <c r="G48" s="91">
        <f>AFFLUENZA_REF_4!J47</f>
        <v>179</v>
      </c>
      <c r="H48" s="91">
        <f>AFFLUENZA_REF_4!K47</f>
        <v>352</v>
      </c>
      <c r="I48" s="145">
        <v>274</v>
      </c>
      <c r="J48" s="145">
        <v>68</v>
      </c>
      <c r="K48" s="151">
        <f t="shared" si="0"/>
        <v>342</v>
      </c>
      <c r="L48" s="16">
        <v>0</v>
      </c>
      <c r="M48" s="16">
        <v>10</v>
      </c>
      <c r="N48" s="16">
        <v>0</v>
      </c>
      <c r="O48" s="92">
        <f t="shared" si="3"/>
        <v>352</v>
      </c>
      <c r="P48" s="148">
        <f t="shared" si="1"/>
        <v>0</v>
      </c>
      <c r="Q48">
        <v>3</v>
      </c>
      <c r="R48">
        <v>3</v>
      </c>
      <c r="S48">
        <f t="shared" si="4"/>
        <v>342</v>
      </c>
    </row>
    <row r="49" spans="1:19" ht="15.6">
      <c r="A49" s="1">
        <f>SEGGI!A48</f>
        <v>3</v>
      </c>
      <c r="B49" s="74">
        <f>SEGGI!B48</f>
        <v>38</v>
      </c>
      <c r="C49" s="74">
        <f>SEGGI!C48</f>
        <v>305</v>
      </c>
      <c r="D49" s="74">
        <f>SEGGI!D48</f>
        <v>330</v>
      </c>
      <c r="E49" s="81">
        <f>SEGGI!E48</f>
        <v>635</v>
      </c>
      <c r="F49" s="91">
        <f>AFFLUENZA_REF_4!I48</f>
        <v>142</v>
      </c>
      <c r="G49" s="91">
        <f>AFFLUENZA_REF_4!J48</f>
        <v>166</v>
      </c>
      <c r="H49" s="91">
        <f>AFFLUENZA_REF_4!K48</f>
        <v>308</v>
      </c>
      <c r="I49" s="145">
        <v>264</v>
      </c>
      <c r="J49" s="145">
        <v>33</v>
      </c>
      <c r="K49" s="151">
        <f t="shared" si="0"/>
        <v>297</v>
      </c>
      <c r="L49" s="16">
        <v>0</v>
      </c>
      <c r="M49" s="16">
        <v>7</v>
      </c>
      <c r="N49" s="16">
        <v>4</v>
      </c>
      <c r="O49" s="92">
        <f t="shared" si="3"/>
        <v>308</v>
      </c>
      <c r="P49" s="148">
        <f t="shared" si="1"/>
        <v>0</v>
      </c>
      <c r="Q49">
        <v>3</v>
      </c>
      <c r="R49">
        <v>3</v>
      </c>
      <c r="S49">
        <f t="shared" si="4"/>
        <v>297</v>
      </c>
    </row>
    <row r="50" spans="1:19" ht="15.6">
      <c r="A50" s="1">
        <f>SEGGI!A49</f>
        <v>3</v>
      </c>
      <c r="B50" s="74">
        <f>SEGGI!B49</f>
        <v>39</v>
      </c>
      <c r="C50" s="74">
        <f>SEGGI!C49</f>
        <v>325</v>
      </c>
      <c r="D50" s="74">
        <f>SEGGI!D49</f>
        <v>350</v>
      </c>
      <c r="E50" s="81">
        <f>SEGGI!E49</f>
        <v>675</v>
      </c>
      <c r="F50" s="91">
        <f>AFFLUENZA_REF_4!I49</f>
        <v>147</v>
      </c>
      <c r="G50" s="91">
        <f>AFFLUENZA_REF_4!J49</f>
        <v>155</v>
      </c>
      <c r="H50" s="91">
        <f>AFFLUENZA_REF_4!K49</f>
        <v>302</v>
      </c>
      <c r="I50" s="145">
        <v>253</v>
      </c>
      <c r="J50" s="145">
        <v>45</v>
      </c>
      <c r="K50" s="151">
        <f t="shared" si="0"/>
        <v>298</v>
      </c>
      <c r="L50" s="16">
        <v>0</v>
      </c>
      <c r="M50" s="16">
        <v>4</v>
      </c>
      <c r="N50" s="16">
        <v>0</v>
      </c>
      <c r="O50" s="92">
        <f t="shared" si="3"/>
        <v>302</v>
      </c>
      <c r="P50" s="148">
        <f t="shared" si="1"/>
        <v>0</v>
      </c>
      <c r="Q50">
        <v>3</v>
      </c>
      <c r="R50">
        <v>3</v>
      </c>
      <c r="S50">
        <f t="shared" si="4"/>
        <v>298</v>
      </c>
    </row>
    <row r="51" spans="1:19" ht="15.6">
      <c r="A51" s="1">
        <f>SEGGI!A50</f>
        <v>3</v>
      </c>
      <c r="B51" s="74">
        <f>SEGGI!B50</f>
        <v>40</v>
      </c>
      <c r="C51" s="74">
        <f>SEGGI!C50</f>
        <v>387</v>
      </c>
      <c r="D51" s="74">
        <f>SEGGI!D50</f>
        <v>433</v>
      </c>
      <c r="E51" s="81">
        <f>SEGGI!E50</f>
        <v>820</v>
      </c>
      <c r="F51" s="91">
        <f>AFFLUENZA_REF_4!I50</f>
        <v>184</v>
      </c>
      <c r="G51" s="91">
        <f>AFFLUENZA_REF_4!J50</f>
        <v>197</v>
      </c>
      <c r="H51" s="91">
        <f>AFFLUENZA_REF_4!K50</f>
        <v>381</v>
      </c>
      <c r="I51" s="145">
        <v>324</v>
      </c>
      <c r="J51" s="145">
        <v>45</v>
      </c>
      <c r="K51" s="151">
        <f t="shared" si="0"/>
        <v>369</v>
      </c>
      <c r="L51" s="16">
        <v>0</v>
      </c>
      <c r="M51" s="16">
        <v>11</v>
      </c>
      <c r="N51" s="16">
        <v>1</v>
      </c>
      <c r="O51" s="92">
        <f t="shared" si="3"/>
        <v>381</v>
      </c>
      <c r="P51" s="148">
        <f t="shared" si="1"/>
        <v>0</v>
      </c>
      <c r="Q51">
        <v>3</v>
      </c>
      <c r="R51">
        <v>3</v>
      </c>
      <c r="S51">
        <f t="shared" si="4"/>
        <v>369</v>
      </c>
    </row>
    <row r="52" spans="1:19" ht="15.95" thickBot="1">
      <c r="B52" s="22" t="s">
        <v>17</v>
      </c>
      <c r="C52" s="23">
        <f t="shared" ref="C52:O52" si="5">SUM(C12:C51)</f>
        <v>14512</v>
      </c>
      <c r="D52" s="24">
        <f t="shared" si="5"/>
        <v>15573</v>
      </c>
      <c r="E52" s="75">
        <f t="shared" si="5"/>
        <v>30085</v>
      </c>
      <c r="F52" s="75">
        <f t="shared" si="5"/>
        <v>5867</v>
      </c>
      <c r="G52" s="75">
        <f t="shared" si="5"/>
        <v>6472</v>
      </c>
      <c r="H52" s="75">
        <f t="shared" si="5"/>
        <v>12339</v>
      </c>
      <c r="I52" s="26">
        <f t="shared" si="5"/>
        <v>10602</v>
      </c>
      <c r="J52" s="27">
        <f t="shared" si="5"/>
        <v>1447</v>
      </c>
      <c r="K52" s="27">
        <f t="shared" si="5"/>
        <v>12049</v>
      </c>
      <c r="L52" s="27">
        <f t="shared" si="5"/>
        <v>0</v>
      </c>
      <c r="M52" s="27">
        <f t="shared" si="5"/>
        <v>223</v>
      </c>
      <c r="N52" s="27">
        <f t="shared" si="5"/>
        <v>67</v>
      </c>
      <c r="O52" s="28">
        <f t="shared" si="5"/>
        <v>12339</v>
      </c>
      <c r="P52" s="146">
        <f t="shared" si="1"/>
        <v>0</v>
      </c>
      <c r="Q52" s="3"/>
      <c r="R52" s="3"/>
      <c r="S52" s="3"/>
    </row>
    <row r="53" spans="1:19" ht="81" customHeight="1" thickBot="1">
      <c r="C53" s="259" t="s">
        <v>46</v>
      </c>
      <c r="D53" s="259"/>
      <c r="E53" s="259"/>
      <c r="F53" s="259"/>
      <c r="L53" s="259" t="s">
        <v>47</v>
      </c>
      <c r="M53" s="259"/>
      <c r="N53" s="259"/>
      <c r="O53" s="259"/>
    </row>
    <row r="54" spans="1:19" ht="13.5" thickTop="1" thickBot="1"/>
    <row r="55" spans="1:19" ht="12.75" customHeight="1" thickTop="1" thickBot="1">
      <c r="I55" s="5">
        <f>I52/$O52</f>
        <v>0.85922684172137131</v>
      </c>
      <c r="J55" s="5">
        <f>J52/$O52</f>
        <v>0.11727044330983062</v>
      </c>
      <c r="K55" s="5">
        <f>K52/$E52</f>
        <v>0.40049858733588167</v>
      </c>
      <c r="L55" s="6">
        <f>L52/$O52</f>
        <v>0</v>
      </c>
      <c r="M55" s="7">
        <f>M52/$O52</f>
        <v>1.8072777372558555E-2</v>
      </c>
      <c r="N55" s="7">
        <f>N52/$O52</f>
        <v>5.4299375962395657E-3</v>
      </c>
      <c r="O55" s="8">
        <f>O52/$E52</f>
        <v>0.41013794249626062</v>
      </c>
    </row>
    <row r="56" spans="1:19" ht="12.75" customHeight="1" thickTop="1"/>
  </sheetData>
  <sheetProtection algorithmName="SHA-512" hashValue="FnCs+uPfuzJDJFEOOoHFVmBr+aBklaEIivQ3N6x5gK6NwLXV5ME5gXD9nLWAlc1U8jwUHqLPQ3Dk1CsiXcWzKw==" saltValue="7tSUMsevKBtl868bU10muw==" spinCount="100000" sheet="1" autoFilter="0"/>
  <protectedRanges>
    <protectedRange algorithmName="SHA-512" hashValue="DdWIwsh6mSCsNDLJX/lYnQr7zGB0tin0EDCcFBmZ9m1J5NF3RTuwcJq+Wyr/B+pjzZcV7fMBRvR8BQ2zgozofg==" saltValue="b3w+cuXx1cJAUkQTdxVibg==" spinCount="100000" sqref="L42:N51" name="POSTAZIONE3CB"/>
    <protectedRange algorithmName="SHA-512" hashValue="hPct8wxz5JNDPYTkfmxXaM4idYMSw1WSZBmK+7L5KbzC55fGI9Xk0ni2PeqHTkll2VtmRlnOZ8pNaYzNkTsmJQ==" saltValue="hSjfeNkjIZeSMM94HXVuww==" spinCount="100000" sqref="L39:N41" name="POSTAZIONE2CB"/>
    <protectedRange algorithmName="SHA-512" hashValue="HHHbz6Ha1k1LJs2Y4heNwZMkjbH+HvtfIXFoiQ524XgYYVOVomxE7n7DRuVtQBlO4Kwn82cm3FRp2dg4nsJ58A==" saltValue="3J9/KgAd5l9fMrSEUzsmWg==" spinCount="100000" sqref="L38:N38" name="POSTAZIONE3BB"/>
    <protectedRange algorithmName="SHA-512" hashValue="eDKlxKucBUPhInuZ2aVA9Qo35o5xdtqbsnNzcrh86X8O4IrQek+cUg302DM+EHe7xy9mXfU6bWshyTdWrHhFMA==" saltValue="kHOky1J+FBZ+uIprHRyPxA==" spinCount="100000" sqref="L35:N37" name="POSTAZIONE2BB"/>
    <protectedRange algorithmName="SHA-512" hashValue="iWgSLVTU0epo2TXSAdauNQdqNHjl4qK1H8moVv2YD3f0q0zHUobXmZsL2Xv/jaww85YNUXvfqQk+yOLvrlpOpA==" saltValue="wQyG3Y4mrW7EK1ujo0m3+Q==" spinCount="100000" sqref="L33:N34" name="POSTAZIONE3AB"/>
    <protectedRange algorithmName="SHA-512" hashValue="Ok/b8Spq+CbrTknla01jqcfk7r7JbrhE5eVOttMHdyHJSM/ZaJT/EU5C/G4s6dychTbCT7NCOZCL36rBs8s0OA==" saltValue="DugxY36UGYGPg0DadZIdbQ==" spinCount="100000" sqref="L25:N32" name="POSTAZIONE2AB"/>
    <protectedRange algorithmName="SHA-512" hashValue="3kncQM3TtOLDg56bJtsDcwnkLCQC31a5k2yObeZc4IGeUx0/M7i1BqGFMMVzP3eOLZNvWM1Qb6UGn/1X99NA8Q==" saltValue="3Pqfb2nHKkT1hvcHg1bhWQ==" spinCount="100000" sqref="L12:N24" name="POSTAZIONE1AB"/>
    <protectedRange algorithmName="SHA-512" hashValue="XSSYjdDDdBY8YcWy69mVaU5Z4MzHHDiKxN20+/FHUSNASq0fSVnmZX6TDPgtXzBCWh0vTi+zGsYAGb2DakBMDQ==" saltValue="rvJwyZYDG5Eo+uSFfBGMog==" spinCount="100000" sqref="I12:J24" name="POSTAZIONE1AA"/>
    <protectedRange algorithmName="SHA-512" hashValue="+q7VpnNJTqs2pmQin6cvoNY+nGYCgioQKt04olWufL8ZOQmZce4otnyOO5nCLG/RIdLCVEpYTr4NhDxFHYBo/g==" saltValue="1GLCwdFtbAEtV3nM5oTuqw==" spinCount="100000" sqref="I25:J32" name="POSTAZIONE2AA"/>
    <protectedRange algorithmName="SHA-512" hashValue="k6ftblg8JgJ7Q1Mk+NdqhcSmgd1VU0yOq2VUR2+qdrSotDv+b0PMNrp/HPdp4MgTf/JEONzd4DzPHGBvH/Hwwg==" saltValue="CuwAg4FYalLweWWSlLOuVw==" spinCount="100000" sqref="I33:J34" name="POSTAZIONE3AA"/>
    <protectedRange algorithmName="SHA-512" hashValue="d+vpzda4zsBaLs7Q2mKuOFNXn713GPhi+o0MGpzgfLYITDQweSFgbzFdLRtl0g/ek1tOwxSwhf25gi2N9BuzyQ==" saltValue="FwFXYfJAIldVvMTFMUB8Xw==" spinCount="100000" sqref="I35:J37" name="POSTAZIONE2BA"/>
    <protectedRange algorithmName="SHA-512" hashValue="IgnePs/WuK1lbzXsR0KCXFdgRK4yOt1g8xgeYkfFtx4NXEGqNjRxpCgtMmOB4spO8Q3lQLqX87klFabx791jlg==" saltValue="hpYb3TjngeBR0ZFvoEM9uA==" spinCount="100000" sqref="I38:J38" name="POSTAZIONE3BA"/>
    <protectedRange algorithmName="SHA-512" hashValue="g+eX1zuVs7CreDAZ8jitdm1mMMmEUq2vlSqpoJOcIsp3aKrchc07njoHOtLzAXXV9l/fBxoezVK4S+HB8z/ivg==" saltValue="gsIVGNhfNB+lPgvjAx8nHg==" spinCount="100000" sqref="I39:J41" name="POSTAZIONE2CA"/>
    <protectedRange algorithmName="SHA-512" hashValue="DNPMtMeX/g2GS4xYrHhZHOwdUnd6pWShMl116VZL/c48VBEwuFGGpIdDe//PAiUmib0FfH9gi6dhsPuREvnobA==" saltValue="I3FMAGQpI8gGUMd8PQDyUQ==" spinCount="100000" sqref="I42:J51" name="POSTAZIONE3CA"/>
  </protectedRanges>
  <autoFilter ref="A1:A55" xr:uid="{A0E8A00F-BE45-41DB-BB1C-F58A6CC63C23}"/>
  <dataConsolidate/>
  <mergeCells count="30">
    <mergeCell ref="C53:F53"/>
    <mergeCell ref="L53:O53"/>
    <mergeCell ref="I9:I11"/>
    <mergeCell ref="J9:J11"/>
    <mergeCell ref="K9:K11"/>
    <mergeCell ref="O9:O11"/>
    <mergeCell ref="H9:H11"/>
    <mergeCell ref="P9:P11"/>
    <mergeCell ref="L10:L11"/>
    <mergeCell ref="M10:M11"/>
    <mergeCell ref="N10:N11"/>
    <mergeCell ref="M5:M9"/>
    <mergeCell ref="N5:N9"/>
    <mergeCell ref="O5:O8"/>
    <mergeCell ref="R1:R11"/>
    <mergeCell ref="F2:O2"/>
    <mergeCell ref="B3:E3"/>
    <mergeCell ref="F3:O3"/>
    <mergeCell ref="A5:A11"/>
    <mergeCell ref="B5:B11"/>
    <mergeCell ref="C5:E8"/>
    <mergeCell ref="F5:H8"/>
    <mergeCell ref="I5:K8"/>
    <mergeCell ref="L5:L9"/>
    <mergeCell ref="Q5:Q11"/>
    <mergeCell ref="C9:C11"/>
    <mergeCell ref="D9:D11"/>
    <mergeCell ref="E9:E11"/>
    <mergeCell ref="F9:F11"/>
    <mergeCell ref="G9:G11"/>
  </mergeCells>
  <conditionalFormatting sqref="B112:O152">
    <cfRule type="expression" dxfId="3" priority="2">
      <formula>OR(CELL("COL") = COLUMN(),CELL("RIGA") = ROW())</formula>
    </cfRule>
  </conditionalFormatting>
  <conditionalFormatting sqref="P12:P52">
    <cfRule type="cellIs" dxfId="2" priority="1" operator="notEqual">
      <formula>0</formula>
    </cfRule>
  </conditionalFormatting>
  <dataValidations count="4">
    <dataValidation type="whole" operator="lessThanOrEqual" allowBlank="1" showErrorMessage="1" errorTitle="Errore" error="Inserire un Numero:_x000a_- NON SUPERIORE al TOTALE dei VOTANTI" sqref="I12:J51 L12:N51" xr:uid="{12570B5F-1DE4-45BD-9F60-EDF20DCCCE52}">
      <formula1>$H12</formula1>
    </dataValidation>
    <dataValidation type="whole" operator="greaterThanOrEqual" allowBlank="1" sqref="O12:O51" xr:uid="{E50A0A2E-B9CE-43F8-8071-463F5A477BE5}">
      <formula1>$K12</formula1>
    </dataValidation>
    <dataValidation type="whole" operator="greaterThan" allowBlank="1" sqref="P9 Q1:Q5 P12:R1054 R1 T1:ALH1054 S1:S11 S52:S1054 D54:H1054 B12:C1054 D12:H52 M52:O52 M54:O1054 I52:L1054" xr:uid="{1150F1BF-9341-4B17-BC36-4DAD08D80EDD}">
      <formula1>0</formula1>
      <formula2>0</formula2>
    </dataValidation>
    <dataValidation type="whole" allowBlank="1" showErrorMessage="1" errorTitle="Errore" error="Inserire un Numero" sqref="K12:K51" xr:uid="{609E443D-D2DF-4019-BBED-9380BD2DF5BE}">
      <formula1>J12</formula1>
      <formula2>$E12</formula2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orientation="portrait" blackAndWhite="1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00A86-4D3A-4EC4-9D73-1FAAD093DA4B}">
  <sheetPr codeName="Foglio11">
    <pageSetUpPr fitToPage="1"/>
  </sheetPr>
  <dimension ref="A1:S56"/>
  <sheetViews>
    <sheetView showGridLines="0" tabSelected="1" topLeftCell="A17" zoomScale="150" zoomScaleNormal="150" workbookViewId="0">
      <selection activeCell="J56" sqref="J56"/>
    </sheetView>
  </sheetViews>
  <sheetFormatPr defaultColWidth="11.5703125" defaultRowHeight="12.75" customHeight="1"/>
  <cols>
    <col min="2" max="11" width="9" customWidth="1"/>
    <col min="12" max="12" width="12.42578125" customWidth="1"/>
    <col min="13" max="13" width="11.140625" customWidth="1"/>
    <col min="14" max="14" width="9" customWidth="1"/>
    <col min="15" max="15" width="9.7109375" customWidth="1"/>
    <col min="16" max="16" width="12.140625" style="1" customWidth="1"/>
    <col min="17" max="19" width="9" hidden="1" customWidth="1"/>
    <col min="20" max="996" width="9" customWidth="1"/>
  </cols>
  <sheetData>
    <row r="1" spans="1:19" ht="44.25" hidden="1" customHeight="1">
      <c r="A1" s="138" t="s">
        <v>29</v>
      </c>
      <c r="B1" s="1"/>
      <c r="E1" s="2"/>
      <c r="F1" s="2"/>
      <c r="G1" s="2"/>
      <c r="H1" s="2"/>
      <c r="R1" s="249" t="s">
        <v>30</v>
      </c>
    </row>
    <row r="2" spans="1:19" ht="18" customHeight="1">
      <c r="D2" s="76"/>
      <c r="E2" s="76"/>
      <c r="F2" s="254" t="str">
        <f>SEGGI!F2</f>
        <v>REFERENDUM ABROGATIVI DI DOMENICA 8 E LUNEDI’ 9 GIUGNO 2025</v>
      </c>
      <c r="G2" s="254"/>
      <c r="H2" s="254"/>
      <c r="I2" s="254"/>
      <c r="J2" s="254"/>
      <c r="K2" s="254"/>
      <c r="L2" s="254"/>
      <c r="M2" s="254"/>
      <c r="N2" s="254"/>
      <c r="O2" s="254"/>
      <c r="P2" s="34"/>
      <c r="R2" s="249"/>
    </row>
    <row r="3" spans="1:19" ht="18" customHeight="1">
      <c r="B3" s="256" t="s">
        <v>1</v>
      </c>
      <c r="C3" s="256"/>
      <c r="D3" s="256"/>
      <c r="E3" s="256"/>
      <c r="F3" s="275" t="s">
        <v>51</v>
      </c>
      <c r="G3" s="275"/>
      <c r="H3" s="275"/>
      <c r="I3" s="275"/>
      <c r="J3" s="275"/>
      <c r="K3" s="275"/>
      <c r="L3" s="275"/>
      <c r="M3" s="275"/>
      <c r="N3" s="275"/>
      <c r="O3" s="275"/>
      <c r="P3" s="34"/>
      <c r="R3" s="249"/>
    </row>
    <row r="4" spans="1:19" ht="12.75" customHeight="1" thickBot="1">
      <c r="P4" s="34"/>
      <c r="R4" s="249"/>
    </row>
    <row r="5" spans="1:19" ht="12.95" customHeight="1" thickBot="1">
      <c r="A5" s="260" t="str">
        <f>SEGGI!A4</f>
        <v>POSTAZIONE</v>
      </c>
      <c r="B5" s="180" t="s">
        <v>4</v>
      </c>
      <c r="C5" s="183" t="s">
        <v>5</v>
      </c>
      <c r="D5" s="184"/>
      <c r="E5" s="246"/>
      <c r="F5" s="245" t="s">
        <v>32</v>
      </c>
      <c r="G5" s="184"/>
      <c r="H5" s="246"/>
      <c r="I5" s="189" t="s">
        <v>33</v>
      </c>
      <c r="J5" s="190"/>
      <c r="K5" s="191"/>
      <c r="L5" s="273" t="s">
        <v>34</v>
      </c>
      <c r="M5" s="273" t="s">
        <v>35</v>
      </c>
      <c r="N5" s="263" t="s">
        <v>36</v>
      </c>
      <c r="O5" s="263" t="s">
        <v>37</v>
      </c>
      <c r="P5" s="34"/>
      <c r="Q5" s="250" t="s">
        <v>38</v>
      </c>
      <c r="R5" s="249"/>
    </row>
    <row r="6" spans="1:19" ht="46.5" customHeight="1" thickTop="1" thickBot="1">
      <c r="A6" s="260"/>
      <c r="B6" s="181"/>
      <c r="C6" s="186"/>
      <c r="D6" s="187"/>
      <c r="E6" s="248"/>
      <c r="F6" s="247"/>
      <c r="G6" s="187"/>
      <c r="H6" s="248"/>
      <c r="I6" s="192"/>
      <c r="J6" s="193"/>
      <c r="K6" s="194"/>
      <c r="L6" s="274"/>
      <c r="M6" s="274"/>
      <c r="N6" s="264"/>
      <c r="O6" s="264"/>
      <c r="Q6" s="251"/>
      <c r="R6" s="249"/>
    </row>
    <row r="7" spans="1:19" ht="13.5" thickTop="1" thickBot="1">
      <c r="A7" s="260"/>
      <c r="B7" s="181"/>
      <c r="C7" s="186"/>
      <c r="D7" s="187"/>
      <c r="E7" s="248"/>
      <c r="F7" s="247"/>
      <c r="G7" s="187"/>
      <c r="H7" s="248"/>
      <c r="I7" s="192"/>
      <c r="J7" s="193"/>
      <c r="K7" s="194"/>
      <c r="L7" s="274"/>
      <c r="M7" s="274"/>
      <c r="N7" s="264"/>
      <c r="O7" s="264"/>
      <c r="P7" s="34"/>
      <c r="Q7" s="252"/>
      <c r="R7" s="249"/>
    </row>
    <row r="8" spans="1:19" ht="13.5" thickTop="1" thickBot="1">
      <c r="A8" s="260"/>
      <c r="B8" s="181"/>
      <c r="C8" s="186"/>
      <c r="D8" s="187"/>
      <c r="E8" s="248"/>
      <c r="F8" s="247"/>
      <c r="G8" s="187"/>
      <c r="H8" s="248"/>
      <c r="I8" s="217"/>
      <c r="J8" s="218"/>
      <c r="K8" s="194"/>
      <c r="L8" s="274"/>
      <c r="M8" s="274"/>
      <c r="N8" s="264"/>
      <c r="O8" s="267"/>
      <c r="P8" s="34"/>
      <c r="Q8" s="252"/>
      <c r="R8" s="249"/>
    </row>
    <row r="9" spans="1:19" ht="12.75" customHeight="1" thickTop="1" thickBot="1">
      <c r="A9" s="260"/>
      <c r="B9" s="181"/>
      <c r="C9" s="200" t="s">
        <v>7</v>
      </c>
      <c r="D9" s="202" t="s">
        <v>8</v>
      </c>
      <c r="E9" s="204" t="s">
        <v>9</v>
      </c>
      <c r="F9" s="200" t="s">
        <v>7</v>
      </c>
      <c r="G9" s="202" t="s">
        <v>8</v>
      </c>
      <c r="H9" s="204" t="s">
        <v>9</v>
      </c>
      <c r="I9" s="257" t="s">
        <v>39</v>
      </c>
      <c r="J9" s="261" t="s">
        <v>40</v>
      </c>
      <c r="K9" s="268" t="s">
        <v>41</v>
      </c>
      <c r="L9" s="274"/>
      <c r="M9" s="274"/>
      <c r="N9" s="264"/>
      <c r="O9" s="268" t="s">
        <v>42</v>
      </c>
      <c r="P9" s="211" t="s">
        <v>21</v>
      </c>
      <c r="Q9" s="252"/>
      <c r="R9" s="249"/>
    </row>
    <row r="10" spans="1:19" ht="15.75" customHeight="1" thickTop="1" thickBot="1">
      <c r="A10" s="260"/>
      <c r="B10" s="181"/>
      <c r="C10" s="200"/>
      <c r="D10" s="202" t="s">
        <v>8</v>
      </c>
      <c r="E10" s="204" t="s">
        <v>13</v>
      </c>
      <c r="F10" s="200"/>
      <c r="G10" s="202" t="s">
        <v>8</v>
      </c>
      <c r="H10" s="204" t="s">
        <v>13</v>
      </c>
      <c r="I10" s="257"/>
      <c r="J10" s="261"/>
      <c r="K10" s="271"/>
      <c r="L10" s="271" t="s">
        <v>43</v>
      </c>
      <c r="M10" s="271" t="s">
        <v>44</v>
      </c>
      <c r="N10" s="265" t="s">
        <v>45</v>
      </c>
      <c r="O10" s="269"/>
      <c r="P10" s="212"/>
      <c r="Q10" s="252"/>
      <c r="R10" s="249"/>
    </row>
    <row r="11" spans="1:19" ht="13.5" thickTop="1" thickBot="1">
      <c r="A11" s="260"/>
      <c r="B11" s="182"/>
      <c r="C11" s="201"/>
      <c r="D11" s="203"/>
      <c r="E11" s="205" t="s">
        <v>13</v>
      </c>
      <c r="F11" s="201"/>
      <c r="G11" s="203"/>
      <c r="H11" s="205" t="s">
        <v>13</v>
      </c>
      <c r="I11" s="258"/>
      <c r="J11" s="262"/>
      <c r="K11" s="272"/>
      <c r="L11" s="272"/>
      <c r="M11" s="272"/>
      <c r="N11" s="266"/>
      <c r="O11" s="270"/>
      <c r="P11" s="213"/>
      <c r="Q11" s="253"/>
      <c r="R11" s="249"/>
    </row>
    <row r="12" spans="1:19" ht="15.6">
      <c r="A12" s="1">
        <f>SEGGI!A11</f>
        <v>1</v>
      </c>
      <c r="B12" s="84">
        <f>SEGGI!B11</f>
        <v>1</v>
      </c>
      <c r="C12" s="84">
        <f>SEGGI!C11</f>
        <v>325</v>
      </c>
      <c r="D12" s="84">
        <f>SEGGI!D11</f>
        <v>354</v>
      </c>
      <c r="E12" s="85">
        <f>SEGGI!E11</f>
        <v>679</v>
      </c>
      <c r="F12" s="86">
        <f>AFFLUENZA_REF_5!I11</f>
        <v>126</v>
      </c>
      <c r="G12" s="86">
        <f>AFFLUENZA_REF_5!J11</f>
        <v>120</v>
      </c>
      <c r="H12" s="86">
        <f>AFFLUENZA_REF_5!K11</f>
        <v>246</v>
      </c>
      <c r="I12" s="145">
        <v>178</v>
      </c>
      <c r="J12" s="145">
        <v>62</v>
      </c>
      <c r="K12" s="149">
        <f t="shared" ref="K12:K51" si="0">I12+J12</f>
        <v>240</v>
      </c>
      <c r="L12" s="16">
        <v>0</v>
      </c>
      <c r="M12" s="16">
        <v>5</v>
      </c>
      <c r="N12" s="16">
        <v>1</v>
      </c>
      <c r="O12" s="87">
        <f>SUM(K12+L12+M12+N12)</f>
        <v>246</v>
      </c>
      <c r="P12" s="146">
        <f t="shared" ref="P12:P52" si="1">$H12 - $O12</f>
        <v>0</v>
      </c>
      <c r="Q12">
        <v>1</v>
      </c>
      <c r="R12">
        <v>1</v>
      </c>
      <c r="S12">
        <f t="shared" ref="S12:S37" si="2">IF(ISBLANK(K12),E12,K12)</f>
        <v>240</v>
      </c>
    </row>
    <row r="13" spans="1:19" ht="15.6">
      <c r="A13" s="1">
        <f>SEGGI!A12</f>
        <v>1</v>
      </c>
      <c r="B13" s="35">
        <f>SEGGI!B12</f>
        <v>2</v>
      </c>
      <c r="C13" s="35">
        <f>SEGGI!C12</f>
        <v>403</v>
      </c>
      <c r="D13" s="35">
        <f>SEGGI!D12</f>
        <v>386</v>
      </c>
      <c r="E13" s="77">
        <f>SEGGI!E12</f>
        <v>789</v>
      </c>
      <c r="F13" s="82">
        <f>AFFLUENZA_REF_5!I12</f>
        <v>166</v>
      </c>
      <c r="G13" s="82">
        <f>AFFLUENZA_REF_5!J12</f>
        <v>171</v>
      </c>
      <c r="H13" s="82">
        <f>AFFLUENZA_REF_5!K12</f>
        <v>337</v>
      </c>
      <c r="I13" s="145">
        <v>253</v>
      </c>
      <c r="J13" s="145">
        <v>80</v>
      </c>
      <c r="K13" s="149">
        <f t="shared" si="0"/>
        <v>333</v>
      </c>
      <c r="L13" s="16">
        <v>0</v>
      </c>
      <c r="M13" s="16">
        <v>3</v>
      </c>
      <c r="N13" s="16">
        <v>1</v>
      </c>
      <c r="O13" s="87">
        <f t="shared" ref="O13:O51" si="3">SUM(K13+L13+M13+N13)</f>
        <v>337</v>
      </c>
      <c r="P13" s="146">
        <f t="shared" si="1"/>
        <v>0</v>
      </c>
      <c r="Q13">
        <v>1</v>
      </c>
      <c r="R13">
        <v>1</v>
      </c>
      <c r="S13">
        <f t="shared" si="2"/>
        <v>333</v>
      </c>
    </row>
    <row r="14" spans="1:19" ht="15.6">
      <c r="A14" s="1">
        <f>SEGGI!A13</f>
        <v>1</v>
      </c>
      <c r="B14" s="35">
        <f>SEGGI!B13</f>
        <v>3</v>
      </c>
      <c r="C14" s="35">
        <f>SEGGI!C13</f>
        <v>351</v>
      </c>
      <c r="D14" s="35">
        <f>SEGGI!D13</f>
        <v>407</v>
      </c>
      <c r="E14" s="77">
        <f>SEGGI!E13</f>
        <v>758</v>
      </c>
      <c r="F14" s="82">
        <f>AFFLUENZA_REF_5!I13</f>
        <v>160</v>
      </c>
      <c r="G14" s="82">
        <f>AFFLUENZA_REF_5!J13</f>
        <v>179</v>
      </c>
      <c r="H14" s="82">
        <f>AFFLUENZA_REF_5!K13</f>
        <v>339</v>
      </c>
      <c r="I14" s="145">
        <v>240</v>
      </c>
      <c r="J14" s="145">
        <v>92</v>
      </c>
      <c r="K14" s="149">
        <f t="shared" si="0"/>
        <v>332</v>
      </c>
      <c r="L14" s="16">
        <v>0</v>
      </c>
      <c r="M14" s="16">
        <v>6</v>
      </c>
      <c r="N14" s="16">
        <v>1</v>
      </c>
      <c r="O14" s="87">
        <f t="shared" si="3"/>
        <v>339</v>
      </c>
      <c r="P14" s="146">
        <f t="shared" si="1"/>
        <v>0</v>
      </c>
      <c r="Q14">
        <v>1</v>
      </c>
      <c r="R14">
        <v>1</v>
      </c>
      <c r="S14">
        <f t="shared" si="2"/>
        <v>332</v>
      </c>
    </row>
    <row r="15" spans="1:19" ht="15.6">
      <c r="A15" s="1">
        <f>SEGGI!A14</f>
        <v>1</v>
      </c>
      <c r="B15" s="35">
        <f>SEGGI!B14</f>
        <v>4</v>
      </c>
      <c r="C15" s="35">
        <f>SEGGI!C14</f>
        <v>342</v>
      </c>
      <c r="D15" s="35">
        <f>SEGGI!D14</f>
        <v>401</v>
      </c>
      <c r="E15" s="77">
        <f>SEGGI!E14</f>
        <v>743</v>
      </c>
      <c r="F15" s="82">
        <f>AFFLUENZA_REF_5!I14</f>
        <v>147</v>
      </c>
      <c r="G15" s="82">
        <f>AFFLUENZA_REF_5!J14</f>
        <v>178</v>
      </c>
      <c r="H15" s="82">
        <f>AFFLUENZA_REF_5!K14</f>
        <v>325</v>
      </c>
      <c r="I15" s="145">
        <v>211</v>
      </c>
      <c r="J15" s="145">
        <v>104</v>
      </c>
      <c r="K15" s="149">
        <f t="shared" si="0"/>
        <v>315</v>
      </c>
      <c r="L15" s="16">
        <v>0</v>
      </c>
      <c r="M15" s="16">
        <v>8</v>
      </c>
      <c r="N15" s="16">
        <v>2</v>
      </c>
      <c r="O15" s="87">
        <f t="shared" si="3"/>
        <v>325</v>
      </c>
      <c r="P15" s="146">
        <f t="shared" si="1"/>
        <v>0</v>
      </c>
      <c r="Q15">
        <v>1</v>
      </c>
      <c r="R15">
        <v>1</v>
      </c>
      <c r="S15">
        <f t="shared" si="2"/>
        <v>315</v>
      </c>
    </row>
    <row r="16" spans="1:19" ht="15.6">
      <c r="A16" s="1">
        <f>SEGGI!A15</f>
        <v>1</v>
      </c>
      <c r="B16" s="35">
        <f>SEGGI!B15</f>
        <v>5</v>
      </c>
      <c r="C16" s="35">
        <f>SEGGI!C15</f>
        <v>441</v>
      </c>
      <c r="D16" s="35">
        <f>SEGGI!D15</f>
        <v>504</v>
      </c>
      <c r="E16" s="77">
        <f>SEGGI!E15</f>
        <v>945</v>
      </c>
      <c r="F16" s="82">
        <f>AFFLUENZA_REF_5!I15</f>
        <v>178</v>
      </c>
      <c r="G16" s="82">
        <f>AFFLUENZA_REF_5!J15</f>
        <v>207</v>
      </c>
      <c r="H16" s="82">
        <f>AFFLUENZA_REF_5!K15</f>
        <v>385</v>
      </c>
      <c r="I16" s="145">
        <v>238</v>
      </c>
      <c r="J16" s="145">
        <v>135</v>
      </c>
      <c r="K16" s="149">
        <f t="shared" si="0"/>
        <v>373</v>
      </c>
      <c r="L16" s="16">
        <v>0</v>
      </c>
      <c r="M16" s="16">
        <v>10</v>
      </c>
      <c r="N16" s="16">
        <v>2</v>
      </c>
      <c r="O16" s="87">
        <f t="shared" si="3"/>
        <v>385</v>
      </c>
      <c r="P16" s="146">
        <f t="shared" si="1"/>
        <v>0</v>
      </c>
      <c r="Q16">
        <v>1</v>
      </c>
      <c r="R16">
        <v>1</v>
      </c>
      <c r="S16">
        <f t="shared" si="2"/>
        <v>373</v>
      </c>
    </row>
    <row r="17" spans="1:19" ht="15.6">
      <c r="A17" s="1">
        <f>SEGGI!A16</f>
        <v>1</v>
      </c>
      <c r="B17" s="35">
        <f>SEGGI!B16</f>
        <v>6</v>
      </c>
      <c r="C17" s="35">
        <f>SEGGI!C16</f>
        <v>299</v>
      </c>
      <c r="D17" s="35">
        <f>SEGGI!D16</f>
        <v>303</v>
      </c>
      <c r="E17" s="77">
        <f>SEGGI!E16</f>
        <v>602</v>
      </c>
      <c r="F17" s="82">
        <f>AFFLUENZA_REF_5!I16</f>
        <v>86</v>
      </c>
      <c r="G17" s="82">
        <f>AFFLUENZA_REF_5!J16</f>
        <v>94</v>
      </c>
      <c r="H17" s="82">
        <f>AFFLUENZA_REF_5!K16</f>
        <v>180</v>
      </c>
      <c r="I17" s="145">
        <v>109</v>
      </c>
      <c r="J17" s="145">
        <v>63</v>
      </c>
      <c r="K17" s="149">
        <f t="shared" si="0"/>
        <v>172</v>
      </c>
      <c r="L17" s="16">
        <v>0</v>
      </c>
      <c r="M17" s="16">
        <v>6</v>
      </c>
      <c r="N17" s="16">
        <v>2</v>
      </c>
      <c r="O17" s="87">
        <f t="shared" si="3"/>
        <v>180</v>
      </c>
      <c r="P17" s="146">
        <f t="shared" si="1"/>
        <v>0</v>
      </c>
      <c r="Q17">
        <v>1</v>
      </c>
      <c r="R17">
        <v>1</v>
      </c>
      <c r="S17">
        <f t="shared" si="2"/>
        <v>172</v>
      </c>
    </row>
    <row r="18" spans="1:19" ht="15.6">
      <c r="A18" s="1">
        <f>SEGGI!A17</f>
        <v>1</v>
      </c>
      <c r="B18" s="35">
        <f>SEGGI!B17</f>
        <v>7</v>
      </c>
      <c r="C18" s="35">
        <f>SEGGI!C17</f>
        <v>390</v>
      </c>
      <c r="D18" s="35">
        <f>SEGGI!D17</f>
        <v>384</v>
      </c>
      <c r="E18" s="77">
        <f>SEGGI!E17</f>
        <v>774</v>
      </c>
      <c r="F18" s="82">
        <f>AFFLUENZA_REF_5!I17</f>
        <v>149</v>
      </c>
      <c r="G18" s="82">
        <f>AFFLUENZA_REF_5!J17</f>
        <v>149</v>
      </c>
      <c r="H18" s="82">
        <f>AFFLUENZA_REF_5!K17</f>
        <v>298</v>
      </c>
      <c r="I18" s="145">
        <v>171</v>
      </c>
      <c r="J18" s="145">
        <v>122</v>
      </c>
      <c r="K18" s="149">
        <f t="shared" si="0"/>
        <v>293</v>
      </c>
      <c r="L18" s="16">
        <v>0</v>
      </c>
      <c r="M18" s="16">
        <v>3</v>
      </c>
      <c r="N18" s="16">
        <v>2</v>
      </c>
      <c r="O18" s="87">
        <f t="shared" si="3"/>
        <v>298</v>
      </c>
      <c r="P18" s="146">
        <f t="shared" si="1"/>
        <v>0</v>
      </c>
      <c r="Q18">
        <v>1</v>
      </c>
      <c r="R18">
        <v>1</v>
      </c>
      <c r="S18">
        <f t="shared" si="2"/>
        <v>293</v>
      </c>
    </row>
    <row r="19" spans="1:19" ht="15.6">
      <c r="A19" s="1">
        <f>SEGGI!A18</f>
        <v>1</v>
      </c>
      <c r="B19" s="35">
        <f>SEGGI!B18</f>
        <v>8</v>
      </c>
      <c r="C19" s="35">
        <f>SEGGI!C18</f>
        <v>429</v>
      </c>
      <c r="D19" s="35">
        <f>SEGGI!D18</f>
        <v>470</v>
      </c>
      <c r="E19" s="77">
        <f>SEGGI!E18</f>
        <v>899</v>
      </c>
      <c r="F19" s="82">
        <f>AFFLUENZA_REF_5!I18</f>
        <v>177</v>
      </c>
      <c r="G19" s="82">
        <f>AFFLUENZA_REF_5!J18</f>
        <v>189</v>
      </c>
      <c r="H19" s="82">
        <f>AFFLUENZA_REF_5!K18</f>
        <v>366</v>
      </c>
      <c r="I19" s="145">
        <v>194</v>
      </c>
      <c r="J19" s="145">
        <v>165</v>
      </c>
      <c r="K19" s="149">
        <f t="shared" si="0"/>
        <v>359</v>
      </c>
      <c r="L19" s="16">
        <v>0</v>
      </c>
      <c r="M19" s="16">
        <v>6</v>
      </c>
      <c r="N19" s="16">
        <v>1</v>
      </c>
      <c r="O19" s="87">
        <f t="shared" si="3"/>
        <v>366</v>
      </c>
      <c r="P19" s="146">
        <f t="shared" si="1"/>
        <v>0</v>
      </c>
      <c r="Q19">
        <v>1</v>
      </c>
      <c r="R19">
        <v>1</v>
      </c>
      <c r="S19">
        <f t="shared" si="2"/>
        <v>359</v>
      </c>
    </row>
    <row r="20" spans="1:19" ht="15.6">
      <c r="A20" s="1">
        <f>SEGGI!A19</f>
        <v>1</v>
      </c>
      <c r="B20" s="35">
        <f>SEGGI!B19</f>
        <v>9</v>
      </c>
      <c r="C20" s="35">
        <f>SEGGI!C19</f>
        <v>367</v>
      </c>
      <c r="D20" s="35">
        <f>SEGGI!D19</f>
        <v>390</v>
      </c>
      <c r="E20" s="77">
        <f>SEGGI!E19</f>
        <v>757</v>
      </c>
      <c r="F20" s="82">
        <f>AFFLUENZA_REF_5!I19</f>
        <v>148</v>
      </c>
      <c r="G20" s="82">
        <f>AFFLUENZA_REF_5!J19</f>
        <v>161</v>
      </c>
      <c r="H20" s="82">
        <f>AFFLUENZA_REF_5!K19</f>
        <v>309</v>
      </c>
      <c r="I20" s="145">
        <v>200</v>
      </c>
      <c r="J20" s="145">
        <v>99</v>
      </c>
      <c r="K20" s="149">
        <f t="shared" si="0"/>
        <v>299</v>
      </c>
      <c r="L20" s="16">
        <v>0</v>
      </c>
      <c r="M20" s="16">
        <v>9</v>
      </c>
      <c r="N20" s="16">
        <v>1</v>
      </c>
      <c r="O20" s="87">
        <f t="shared" si="3"/>
        <v>309</v>
      </c>
      <c r="P20" s="146">
        <f t="shared" si="1"/>
        <v>0</v>
      </c>
      <c r="Q20">
        <v>1</v>
      </c>
      <c r="R20">
        <v>1</v>
      </c>
      <c r="S20">
        <f t="shared" si="2"/>
        <v>299</v>
      </c>
    </row>
    <row r="21" spans="1:19" ht="15.6">
      <c r="A21" s="1">
        <f>SEGGI!A20</f>
        <v>1</v>
      </c>
      <c r="B21" s="35">
        <f>SEGGI!B20</f>
        <v>10</v>
      </c>
      <c r="C21" s="35">
        <f>SEGGI!C20</f>
        <v>366</v>
      </c>
      <c r="D21" s="35">
        <f>SEGGI!D20</f>
        <v>396</v>
      </c>
      <c r="E21" s="77">
        <f>SEGGI!E20</f>
        <v>762</v>
      </c>
      <c r="F21" s="82">
        <f>AFFLUENZA_REF_5!I20</f>
        <v>147</v>
      </c>
      <c r="G21" s="82">
        <f>AFFLUENZA_REF_5!J20</f>
        <v>145</v>
      </c>
      <c r="H21" s="82">
        <f>AFFLUENZA_REF_5!K20</f>
        <v>292</v>
      </c>
      <c r="I21" s="145">
        <v>178</v>
      </c>
      <c r="J21" s="145">
        <v>106</v>
      </c>
      <c r="K21" s="149">
        <f t="shared" si="0"/>
        <v>284</v>
      </c>
      <c r="L21" s="16">
        <v>0</v>
      </c>
      <c r="M21" s="16">
        <v>6</v>
      </c>
      <c r="N21" s="16">
        <v>2</v>
      </c>
      <c r="O21" s="87">
        <f t="shared" si="3"/>
        <v>292</v>
      </c>
      <c r="P21" s="146">
        <f t="shared" si="1"/>
        <v>0</v>
      </c>
      <c r="Q21">
        <v>1</v>
      </c>
      <c r="R21">
        <v>1</v>
      </c>
      <c r="S21">
        <f t="shared" si="2"/>
        <v>284</v>
      </c>
    </row>
    <row r="22" spans="1:19" ht="15.6">
      <c r="A22" s="1">
        <f>SEGGI!A21</f>
        <v>1</v>
      </c>
      <c r="B22" s="35">
        <f>SEGGI!B21</f>
        <v>11</v>
      </c>
      <c r="C22" s="35">
        <f>SEGGI!C21</f>
        <v>358</v>
      </c>
      <c r="D22" s="35">
        <f>SEGGI!D21</f>
        <v>360</v>
      </c>
      <c r="E22" s="77">
        <f>SEGGI!E21</f>
        <v>718</v>
      </c>
      <c r="F22" s="82">
        <f>AFFLUENZA_REF_5!I21</f>
        <v>117</v>
      </c>
      <c r="G22" s="82">
        <f>AFFLUENZA_REF_5!J21</f>
        <v>126</v>
      </c>
      <c r="H22" s="82">
        <f>AFFLUENZA_REF_5!K21</f>
        <v>243</v>
      </c>
      <c r="I22" s="145">
        <v>159</v>
      </c>
      <c r="J22" s="145">
        <v>79</v>
      </c>
      <c r="K22" s="149">
        <f t="shared" si="0"/>
        <v>238</v>
      </c>
      <c r="L22" s="16">
        <v>0</v>
      </c>
      <c r="M22" s="16">
        <v>1</v>
      </c>
      <c r="N22" s="16">
        <v>4</v>
      </c>
      <c r="O22" s="87">
        <f t="shared" si="3"/>
        <v>243</v>
      </c>
      <c r="P22" s="146">
        <f t="shared" si="1"/>
        <v>0</v>
      </c>
      <c r="Q22">
        <v>1</v>
      </c>
      <c r="R22">
        <v>1</v>
      </c>
      <c r="S22">
        <f t="shared" si="2"/>
        <v>238</v>
      </c>
    </row>
    <row r="23" spans="1:19" ht="15.6">
      <c r="A23" s="1">
        <f>SEGGI!A22</f>
        <v>1</v>
      </c>
      <c r="B23" s="35">
        <f>SEGGI!B22</f>
        <v>12</v>
      </c>
      <c r="C23" s="35">
        <f>SEGGI!C22</f>
        <v>455</v>
      </c>
      <c r="D23" s="35">
        <f>SEGGI!D22</f>
        <v>447</v>
      </c>
      <c r="E23" s="77">
        <f>SEGGI!E22</f>
        <v>902</v>
      </c>
      <c r="F23" s="82">
        <f>AFFLUENZA_REF_5!I22</f>
        <v>149</v>
      </c>
      <c r="G23" s="82">
        <f>AFFLUENZA_REF_5!J22</f>
        <v>156</v>
      </c>
      <c r="H23" s="82">
        <f>AFFLUENZA_REF_5!K22</f>
        <v>305</v>
      </c>
      <c r="I23" s="145">
        <v>172</v>
      </c>
      <c r="J23" s="145">
        <v>125</v>
      </c>
      <c r="K23" s="149">
        <f t="shared" si="0"/>
        <v>297</v>
      </c>
      <c r="L23" s="16">
        <v>0</v>
      </c>
      <c r="M23" s="16">
        <v>6</v>
      </c>
      <c r="N23" s="16">
        <v>2</v>
      </c>
      <c r="O23" s="87">
        <f t="shared" si="3"/>
        <v>305</v>
      </c>
      <c r="P23" s="146">
        <f t="shared" si="1"/>
        <v>0</v>
      </c>
      <c r="Q23">
        <v>1</v>
      </c>
      <c r="R23">
        <v>1</v>
      </c>
      <c r="S23">
        <f t="shared" si="2"/>
        <v>297</v>
      </c>
    </row>
    <row r="24" spans="1:19" ht="15.6">
      <c r="A24" s="1">
        <f>SEGGI!A23</f>
        <v>1</v>
      </c>
      <c r="B24" s="35">
        <f>SEGGI!B23</f>
        <v>13</v>
      </c>
      <c r="C24" s="35">
        <f>SEGGI!C23</f>
        <v>397</v>
      </c>
      <c r="D24" s="35">
        <f>SEGGI!D23</f>
        <v>446</v>
      </c>
      <c r="E24" s="77">
        <f>SEGGI!E23</f>
        <v>843</v>
      </c>
      <c r="F24" s="82">
        <f>AFFLUENZA_REF_5!I23</f>
        <v>187</v>
      </c>
      <c r="G24" s="82">
        <f>AFFLUENZA_REF_5!J23</f>
        <v>209</v>
      </c>
      <c r="H24" s="82">
        <f>AFFLUENZA_REF_5!K23</f>
        <v>396</v>
      </c>
      <c r="I24" s="145">
        <v>278</v>
      </c>
      <c r="J24" s="145">
        <v>107</v>
      </c>
      <c r="K24" s="149">
        <f t="shared" si="0"/>
        <v>385</v>
      </c>
      <c r="L24" s="16">
        <v>0</v>
      </c>
      <c r="M24" s="16">
        <v>8</v>
      </c>
      <c r="N24" s="16">
        <v>3</v>
      </c>
      <c r="O24" s="87">
        <f t="shared" si="3"/>
        <v>396</v>
      </c>
      <c r="P24" s="146">
        <f t="shared" si="1"/>
        <v>0</v>
      </c>
      <c r="Q24">
        <v>1</v>
      </c>
      <c r="R24">
        <v>1</v>
      </c>
      <c r="S24">
        <f t="shared" si="2"/>
        <v>385</v>
      </c>
    </row>
    <row r="25" spans="1:19" ht="15.6">
      <c r="A25" s="1">
        <f>SEGGI!A24</f>
        <v>2</v>
      </c>
      <c r="B25" s="62">
        <f>SEGGI!B24</f>
        <v>14</v>
      </c>
      <c r="C25" s="62">
        <f>SEGGI!C24</f>
        <v>348</v>
      </c>
      <c r="D25" s="62">
        <f>SEGGI!D24</f>
        <v>448</v>
      </c>
      <c r="E25" s="78">
        <f>SEGGI!E24</f>
        <v>796</v>
      </c>
      <c r="F25" s="88">
        <f>AFFLUENZA_REF_5!I24</f>
        <v>129</v>
      </c>
      <c r="G25" s="88">
        <f>AFFLUENZA_REF_5!J24</f>
        <v>163</v>
      </c>
      <c r="H25" s="88">
        <f>AFFLUENZA_REF_5!K24</f>
        <v>292</v>
      </c>
      <c r="I25" s="145">
        <v>203</v>
      </c>
      <c r="J25" s="145">
        <v>82</v>
      </c>
      <c r="K25" s="150">
        <f t="shared" si="0"/>
        <v>285</v>
      </c>
      <c r="L25" s="16">
        <v>0</v>
      </c>
      <c r="M25" s="16">
        <v>5</v>
      </c>
      <c r="N25" s="16">
        <v>2</v>
      </c>
      <c r="O25" s="93">
        <f t="shared" si="3"/>
        <v>292</v>
      </c>
      <c r="P25" s="147">
        <f t="shared" si="1"/>
        <v>0</v>
      </c>
      <c r="Q25">
        <v>2</v>
      </c>
      <c r="R25">
        <v>2</v>
      </c>
      <c r="S25">
        <f t="shared" si="2"/>
        <v>285</v>
      </c>
    </row>
    <row r="26" spans="1:19" ht="15.6">
      <c r="A26" s="1">
        <f>SEGGI!A25</f>
        <v>2</v>
      </c>
      <c r="B26" s="63">
        <f>SEGGI!B25</f>
        <v>15</v>
      </c>
      <c r="C26" s="63">
        <f>SEGGI!C25</f>
        <v>335</v>
      </c>
      <c r="D26" s="63">
        <f>SEGGI!D25</f>
        <v>354</v>
      </c>
      <c r="E26" s="79">
        <f>SEGGI!E25</f>
        <v>689</v>
      </c>
      <c r="F26" s="88">
        <f>AFFLUENZA_REF_5!I25</f>
        <v>125</v>
      </c>
      <c r="G26" s="88">
        <f>AFFLUENZA_REF_5!J25</f>
        <v>122</v>
      </c>
      <c r="H26" s="88">
        <f>AFFLUENZA_REF_5!K25</f>
        <v>247</v>
      </c>
      <c r="I26" s="145">
        <v>172</v>
      </c>
      <c r="J26" s="145">
        <v>70</v>
      </c>
      <c r="K26" s="150">
        <f t="shared" si="0"/>
        <v>242</v>
      </c>
      <c r="L26" s="16">
        <v>0</v>
      </c>
      <c r="M26" s="16">
        <v>5</v>
      </c>
      <c r="N26" s="16">
        <v>0</v>
      </c>
      <c r="O26" s="93">
        <f t="shared" si="3"/>
        <v>247</v>
      </c>
      <c r="P26" s="147">
        <f t="shared" si="1"/>
        <v>0</v>
      </c>
      <c r="Q26">
        <v>2</v>
      </c>
      <c r="R26">
        <v>2</v>
      </c>
      <c r="S26">
        <f t="shared" si="2"/>
        <v>242</v>
      </c>
    </row>
    <row r="27" spans="1:19" ht="15.6">
      <c r="A27" s="1">
        <f>SEGGI!A26</f>
        <v>2</v>
      </c>
      <c r="B27" s="63">
        <f>SEGGI!B26</f>
        <v>16</v>
      </c>
      <c r="C27" s="63">
        <f>SEGGI!C26</f>
        <v>358</v>
      </c>
      <c r="D27" s="63">
        <f>SEGGI!D26</f>
        <v>361</v>
      </c>
      <c r="E27" s="79">
        <f>SEGGI!E26</f>
        <v>719</v>
      </c>
      <c r="F27" s="88">
        <f>AFFLUENZA_REF_5!I26</f>
        <v>149</v>
      </c>
      <c r="G27" s="88">
        <f>AFFLUENZA_REF_5!J26</f>
        <v>174</v>
      </c>
      <c r="H27" s="88">
        <f>AFFLUENZA_REF_5!K26</f>
        <v>323</v>
      </c>
      <c r="I27" s="145">
        <v>230</v>
      </c>
      <c r="J27" s="145">
        <v>87</v>
      </c>
      <c r="K27" s="150">
        <f t="shared" si="0"/>
        <v>317</v>
      </c>
      <c r="L27" s="16">
        <v>0</v>
      </c>
      <c r="M27" s="16">
        <v>3</v>
      </c>
      <c r="N27" s="16">
        <v>3</v>
      </c>
      <c r="O27" s="93">
        <f t="shared" si="3"/>
        <v>323</v>
      </c>
      <c r="P27" s="147">
        <f t="shared" si="1"/>
        <v>0</v>
      </c>
      <c r="Q27">
        <v>2</v>
      </c>
      <c r="R27">
        <v>2</v>
      </c>
      <c r="S27">
        <f t="shared" si="2"/>
        <v>317</v>
      </c>
    </row>
    <row r="28" spans="1:19" ht="15.6">
      <c r="A28" s="1">
        <f>SEGGI!A27</f>
        <v>2</v>
      </c>
      <c r="B28" s="63">
        <f>SEGGI!B27</f>
        <v>17</v>
      </c>
      <c r="C28" s="63">
        <f>SEGGI!C27</f>
        <v>410</v>
      </c>
      <c r="D28" s="63">
        <f>SEGGI!D27</f>
        <v>426</v>
      </c>
      <c r="E28" s="79">
        <f>SEGGI!E27</f>
        <v>836</v>
      </c>
      <c r="F28" s="88">
        <f>AFFLUENZA_REF_5!I27</f>
        <v>154</v>
      </c>
      <c r="G28" s="88">
        <f>AFFLUENZA_REF_5!J27</f>
        <v>173</v>
      </c>
      <c r="H28" s="88">
        <f>AFFLUENZA_REF_5!K27</f>
        <v>327</v>
      </c>
      <c r="I28" s="145">
        <v>207</v>
      </c>
      <c r="J28" s="145">
        <v>112</v>
      </c>
      <c r="K28" s="150">
        <f t="shared" si="0"/>
        <v>319</v>
      </c>
      <c r="L28" s="16">
        <v>0</v>
      </c>
      <c r="M28" s="16">
        <v>4</v>
      </c>
      <c r="N28" s="16">
        <v>4</v>
      </c>
      <c r="O28" s="93">
        <f t="shared" si="3"/>
        <v>327</v>
      </c>
      <c r="P28" s="147">
        <f t="shared" si="1"/>
        <v>0</v>
      </c>
      <c r="Q28">
        <v>2</v>
      </c>
      <c r="R28">
        <v>2</v>
      </c>
      <c r="S28">
        <f t="shared" si="2"/>
        <v>319</v>
      </c>
    </row>
    <row r="29" spans="1:19" ht="15.6">
      <c r="A29" s="1">
        <f>SEGGI!A28</f>
        <v>2</v>
      </c>
      <c r="B29" s="63">
        <f>SEGGI!B28</f>
        <v>18</v>
      </c>
      <c r="C29" s="63">
        <f>SEGGI!C28</f>
        <v>458</v>
      </c>
      <c r="D29" s="63">
        <f>SEGGI!D28</f>
        <v>444</v>
      </c>
      <c r="E29" s="79">
        <f>SEGGI!E28</f>
        <v>902</v>
      </c>
      <c r="F29" s="88">
        <f>AFFLUENZA_REF_5!I28</f>
        <v>187</v>
      </c>
      <c r="G29" s="88">
        <f>AFFLUENZA_REF_5!J28</f>
        <v>203</v>
      </c>
      <c r="H29" s="88">
        <f>AFFLUENZA_REF_5!K28</f>
        <v>390</v>
      </c>
      <c r="I29" s="145">
        <v>247</v>
      </c>
      <c r="J29" s="145">
        <v>140</v>
      </c>
      <c r="K29" s="150">
        <f t="shared" si="0"/>
        <v>387</v>
      </c>
      <c r="L29" s="16">
        <v>0</v>
      </c>
      <c r="M29" s="16">
        <v>2</v>
      </c>
      <c r="N29" s="16">
        <v>1</v>
      </c>
      <c r="O29" s="93">
        <f t="shared" si="3"/>
        <v>390</v>
      </c>
      <c r="P29" s="147">
        <f t="shared" si="1"/>
        <v>0</v>
      </c>
      <c r="Q29">
        <v>2</v>
      </c>
      <c r="R29">
        <v>2</v>
      </c>
      <c r="S29">
        <f t="shared" si="2"/>
        <v>387</v>
      </c>
    </row>
    <row r="30" spans="1:19" ht="15.6">
      <c r="A30" s="1">
        <f>SEGGI!A29</f>
        <v>2</v>
      </c>
      <c r="B30" s="63">
        <f>SEGGI!B29</f>
        <v>19</v>
      </c>
      <c r="C30" s="63">
        <f>SEGGI!C29</f>
        <v>415</v>
      </c>
      <c r="D30" s="63">
        <f>SEGGI!D29</f>
        <v>433</v>
      </c>
      <c r="E30" s="79">
        <f>SEGGI!E29</f>
        <v>848</v>
      </c>
      <c r="F30" s="88">
        <f>AFFLUENZA_REF_5!I29</f>
        <v>154</v>
      </c>
      <c r="G30" s="88">
        <f>AFFLUENZA_REF_5!J29</f>
        <v>157</v>
      </c>
      <c r="H30" s="88">
        <f>AFFLUENZA_REF_5!K29</f>
        <v>311</v>
      </c>
      <c r="I30" s="145">
        <v>179</v>
      </c>
      <c r="J30" s="145">
        <v>117</v>
      </c>
      <c r="K30" s="150">
        <f t="shared" si="0"/>
        <v>296</v>
      </c>
      <c r="L30" s="16">
        <v>0</v>
      </c>
      <c r="M30" s="16">
        <v>12</v>
      </c>
      <c r="N30" s="16">
        <v>3</v>
      </c>
      <c r="O30" s="93">
        <f t="shared" si="3"/>
        <v>311</v>
      </c>
      <c r="P30" s="147">
        <f t="shared" si="1"/>
        <v>0</v>
      </c>
      <c r="Q30">
        <v>2</v>
      </c>
      <c r="R30">
        <v>2</v>
      </c>
      <c r="S30">
        <f t="shared" si="2"/>
        <v>296</v>
      </c>
    </row>
    <row r="31" spans="1:19" ht="15.6">
      <c r="A31" s="1">
        <f>SEGGI!A30</f>
        <v>2</v>
      </c>
      <c r="B31" s="63">
        <f>SEGGI!B30</f>
        <v>20</v>
      </c>
      <c r="C31" s="63">
        <f>SEGGI!C30</f>
        <v>446</v>
      </c>
      <c r="D31" s="63">
        <f>SEGGI!D30</f>
        <v>442</v>
      </c>
      <c r="E31" s="79">
        <f>SEGGI!E30</f>
        <v>888</v>
      </c>
      <c r="F31" s="88">
        <f>AFFLUENZA_REF_5!I30</f>
        <v>165</v>
      </c>
      <c r="G31" s="88">
        <f>AFFLUENZA_REF_5!J30</f>
        <v>165</v>
      </c>
      <c r="H31" s="88">
        <f>AFFLUENZA_REF_5!K30</f>
        <v>330</v>
      </c>
      <c r="I31" s="145">
        <v>218</v>
      </c>
      <c r="J31" s="145">
        <v>97</v>
      </c>
      <c r="K31" s="150">
        <f t="shared" si="0"/>
        <v>315</v>
      </c>
      <c r="L31" s="16">
        <v>0</v>
      </c>
      <c r="M31" s="16">
        <v>14</v>
      </c>
      <c r="N31" s="16">
        <v>1</v>
      </c>
      <c r="O31" s="93">
        <f t="shared" si="3"/>
        <v>330</v>
      </c>
      <c r="P31" s="147">
        <f t="shared" si="1"/>
        <v>0</v>
      </c>
      <c r="Q31">
        <v>2</v>
      </c>
      <c r="R31">
        <v>2</v>
      </c>
      <c r="S31">
        <f t="shared" si="2"/>
        <v>315</v>
      </c>
    </row>
    <row r="32" spans="1:19" ht="15.6">
      <c r="A32" s="1">
        <f>SEGGI!A31</f>
        <v>2</v>
      </c>
      <c r="B32" s="152">
        <f>SEGGI!B31</f>
        <v>21</v>
      </c>
      <c r="C32" s="152">
        <f>SEGGI!C31</f>
        <v>436</v>
      </c>
      <c r="D32" s="152">
        <f>SEGGI!D31</f>
        <v>393</v>
      </c>
      <c r="E32" s="153">
        <f>SEGGI!E31</f>
        <v>829</v>
      </c>
      <c r="F32" s="88">
        <f>AFFLUENZA_REF_5!I31</f>
        <v>157</v>
      </c>
      <c r="G32" s="88">
        <f>AFFLUENZA_REF_5!J31</f>
        <v>157</v>
      </c>
      <c r="H32" s="88">
        <f>AFFLUENZA_REF_5!K31</f>
        <v>314</v>
      </c>
      <c r="I32" s="145">
        <v>186</v>
      </c>
      <c r="J32" s="145">
        <v>117</v>
      </c>
      <c r="K32" s="150">
        <f t="shared" si="0"/>
        <v>303</v>
      </c>
      <c r="L32" s="16">
        <v>0</v>
      </c>
      <c r="M32" s="16">
        <v>9</v>
      </c>
      <c r="N32" s="16">
        <v>2</v>
      </c>
      <c r="O32" s="93">
        <f t="shared" si="3"/>
        <v>314</v>
      </c>
      <c r="P32" s="147">
        <f t="shared" si="1"/>
        <v>0</v>
      </c>
      <c r="Q32">
        <v>2</v>
      </c>
      <c r="R32">
        <v>2</v>
      </c>
      <c r="S32">
        <f t="shared" si="2"/>
        <v>303</v>
      </c>
    </row>
    <row r="33" spans="1:19" ht="15.6">
      <c r="A33" s="1">
        <f>SEGGI!A32</f>
        <v>3</v>
      </c>
      <c r="B33" s="89">
        <f>SEGGI!B32</f>
        <v>22</v>
      </c>
      <c r="C33" s="89">
        <f>SEGGI!C32</f>
        <v>413</v>
      </c>
      <c r="D33" s="89">
        <f>SEGGI!D32</f>
        <v>453</v>
      </c>
      <c r="E33" s="90">
        <f>SEGGI!E32</f>
        <v>866</v>
      </c>
      <c r="F33" s="83">
        <f>AFFLUENZA_REF_5!I32</f>
        <v>177</v>
      </c>
      <c r="G33" s="83">
        <f>AFFLUENZA_REF_5!J32</f>
        <v>211</v>
      </c>
      <c r="H33" s="83">
        <f>AFFLUENZA_REF_5!K32</f>
        <v>388</v>
      </c>
      <c r="I33" s="145">
        <v>268</v>
      </c>
      <c r="J33" s="145">
        <v>114</v>
      </c>
      <c r="K33" s="151">
        <f t="shared" si="0"/>
        <v>382</v>
      </c>
      <c r="L33" s="16">
        <v>0</v>
      </c>
      <c r="M33" s="16">
        <v>6</v>
      </c>
      <c r="N33" s="16">
        <v>0</v>
      </c>
      <c r="O33" s="92">
        <f t="shared" si="3"/>
        <v>388</v>
      </c>
      <c r="P33" s="148">
        <f t="shared" si="1"/>
        <v>0</v>
      </c>
      <c r="Q33">
        <v>3</v>
      </c>
      <c r="R33">
        <v>3</v>
      </c>
      <c r="S33">
        <f t="shared" si="2"/>
        <v>382</v>
      </c>
    </row>
    <row r="34" spans="1:19" ht="15.6">
      <c r="A34" s="1">
        <f>SEGGI!A33</f>
        <v>3</v>
      </c>
      <c r="B34" s="74">
        <f>SEGGI!B33</f>
        <v>23</v>
      </c>
      <c r="C34" s="74">
        <f>SEGGI!C33</f>
        <v>420</v>
      </c>
      <c r="D34" s="74">
        <f>SEGGI!D33</f>
        <v>445</v>
      </c>
      <c r="E34" s="81">
        <f>SEGGI!E33</f>
        <v>865</v>
      </c>
      <c r="F34" s="83">
        <f>AFFLUENZA_REF_5!I33</f>
        <v>174</v>
      </c>
      <c r="G34" s="83">
        <f>AFFLUENZA_REF_5!J33</f>
        <v>210</v>
      </c>
      <c r="H34" s="83">
        <f>AFFLUENZA_REF_5!K33</f>
        <v>384</v>
      </c>
      <c r="I34" s="145">
        <v>263</v>
      </c>
      <c r="J34" s="145">
        <v>109</v>
      </c>
      <c r="K34" s="151">
        <f t="shared" si="0"/>
        <v>372</v>
      </c>
      <c r="L34" s="16">
        <v>0</v>
      </c>
      <c r="M34" s="16">
        <v>10</v>
      </c>
      <c r="N34" s="16">
        <v>2</v>
      </c>
      <c r="O34" s="92">
        <f t="shared" si="3"/>
        <v>384</v>
      </c>
      <c r="P34" s="148">
        <f t="shared" si="1"/>
        <v>0</v>
      </c>
      <c r="Q34">
        <v>3</v>
      </c>
      <c r="R34">
        <v>3</v>
      </c>
      <c r="S34">
        <f t="shared" si="2"/>
        <v>372</v>
      </c>
    </row>
    <row r="35" spans="1:19" ht="15.6">
      <c r="A35" s="1">
        <f>SEGGI!A34</f>
        <v>2</v>
      </c>
      <c r="B35" s="154">
        <f>SEGGI!B34</f>
        <v>24</v>
      </c>
      <c r="C35" s="154">
        <f>SEGGI!C34</f>
        <v>345</v>
      </c>
      <c r="D35" s="154">
        <f>SEGGI!D34</f>
        <v>380</v>
      </c>
      <c r="E35" s="155">
        <f>SEGGI!E34</f>
        <v>725</v>
      </c>
      <c r="F35" s="88">
        <f>AFFLUENZA_REF_5!I34</f>
        <v>137</v>
      </c>
      <c r="G35" s="88">
        <f>AFFLUENZA_REF_5!J34</f>
        <v>141</v>
      </c>
      <c r="H35" s="88">
        <f>AFFLUENZA_REF_5!K34</f>
        <v>278</v>
      </c>
      <c r="I35" s="145">
        <v>178</v>
      </c>
      <c r="J35" s="145">
        <v>92</v>
      </c>
      <c r="K35" s="150">
        <f t="shared" si="0"/>
        <v>270</v>
      </c>
      <c r="L35" s="16">
        <v>0</v>
      </c>
      <c r="M35" s="16">
        <v>6</v>
      </c>
      <c r="N35" s="16">
        <v>2</v>
      </c>
      <c r="O35" s="93">
        <f t="shared" si="3"/>
        <v>278</v>
      </c>
      <c r="P35" s="147">
        <f t="shared" si="1"/>
        <v>0</v>
      </c>
      <c r="Q35">
        <v>2</v>
      </c>
      <c r="R35">
        <v>2</v>
      </c>
      <c r="S35">
        <f t="shared" si="2"/>
        <v>270</v>
      </c>
    </row>
    <row r="36" spans="1:19" ht="15.6">
      <c r="A36" s="1">
        <f>SEGGI!A35</f>
        <v>2</v>
      </c>
      <c r="B36" s="154">
        <f>SEGGI!B35</f>
        <v>25</v>
      </c>
      <c r="C36" s="154">
        <f>SEGGI!C35</f>
        <v>407</v>
      </c>
      <c r="D36" s="154">
        <f>SEGGI!D35</f>
        <v>447</v>
      </c>
      <c r="E36" s="155">
        <f>SEGGI!E35</f>
        <v>854</v>
      </c>
      <c r="F36" s="88">
        <f>AFFLUENZA_REF_5!I35</f>
        <v>161</v>
      </c>
      <c r="G36" s="88">
        <f>AFFLUENZA_REF_5!J35</f>
        <v>185</v>
      </c>
      <c r="H36" s="88">
        <f>AFFLUENZA_REF_5!K35</f>
        <v>346</v>
      </c>
      <c r="I36" s="145">
        <v>234</v>
      </c>
      <c r="J36" s="145">
        <v>108</v>
      </c>
      <c r="K36" s="150">
        <f t="shared" si="0"/>
        <v>342</v>
      </c>
      <c r="L36" s="16">
        <v>0</v>
      </c>
      <c r="M36" s="16">
        <v>2</v>
      </c>
      <c r="N36" s="16">
        <v>2</v>
      </c>
      <c r="O36" s="93">
        <f t="shared" si="3"/>
        <v>346</v>
      </c>
      <c r="P36" s="147">
        <f t="shared" si="1"/>
        <v>0</v>
      </c>
      <c r="Q36">
        <v>2</v>
      </c>
      <c r="R36">
        <v>2</v>
      </c>
      <c r="S36">
        <f t="shared" si="2"/>
        <v>342</v>
      </c>
    </row>
    <row r="37" spans="1:19" ht="15.6">
      <c r="A37" s="1">
        <f>SEGGI!A36</f>
        <v>2</v>
      </c>
      <c r="B37" s="152">
        <f>SEGGI!B36</f>
        <v>26</v>
      </c>
      <c r="C37" s="152">
        <f>SEGGI!C36</f>
        <v>410</v>
      </c>
      <c r="D37" s="152">
        <f>SEGGI!D36</f>
        <v>400</v>
      </c>
      <c r="E37" s="153">
        <f>SEGGI!E36</f>
        <v>810</v>
      </c>
      <c r="F37" s="88">
        <f>AFFLUENZA_REF_5!I36</f>
        <v>155</v>
      </c>
      <c r="G37" s="88">
        <f>AFFLUENZA_REF_5!J36</f>
        <v>163</v>
      </c>
      <c r="H37" s="88">
        <f>AFFLUENZA_REF_5!K36</f>
        <v>318</v>
      </c>
      <c r="I37" s="145">
        <v>190</v>
      </c>
      <c r="J37" s="145">
        <v>123</v>
      </c>
      <c r="K37" s="150">
        <f t="shared" si="0"/>
        <v>313</v>
      </c>
      <c r="L37" s="16">
        <v>0</v>
      </c>
      <c r="M37" s="16">
        <v>4</v>
      </c>
      <c r="N37" s="16">
        <v>1</v>
      </c>
      <c r="O37" s="93">
        <f t="shared" si="3"/>
        <v>318</v>
      </c>
      <c r="P37" s="147">
        <f t="shared" si="1"/>
        <v>0</v>
      </c>
      <c r="Q37">
        <v>2</v>
      </c>
      <c r="R37">
        <v>2</v>
      </c>
      <c r="S37">
        <f t="shared" si="2"/>
        <v>313</v>
      </c>
    </row>
    <row r="38" spans="1:19" ht="15.6">
      <c r="A38" s="1">
        <f>SEGGI!A37</f>
        <v>3</v>
      </c>
      <c r="B38" s="89">
        <f>SEGGI!B37</f>
        <v>27</v>
      </c>
      <c r="C38" s="89">
        <f>SEGGI!C37</f>
        <v>0</v>
      </c>
      <c r="D38" s="89">
        <f>SEGGI!D37</f>
        <v>0</v>
      </c>
      <c r="E38" s="90">
        <f>SEGGI!E37</f>
        <v>0</v>
      </c>
      <c r="F38" s="83">
        <f>AFFLUENZA_REF_5!I37</f>
        <v>12</v>
      </c>
      <c r="G38" s="83">
        <f>AFFLUENZA_REF_5!J37</f>
        <v>4</v>
      </c>
      <c r="H38" s="83">
        <f>AFFLUENZA_REF_5!K37</f>
        <v>16</v>
      </c>
      <c r="I38" s="145">
        <v>11</v>
      </c>
      <c r="J38" s="145">
        <v>5</v>
      </c>
      <c r="K38" s="151">
        <f t="shared" si="0"/>
        <v>16</v>
      </c>
      <c r="L38" s="16">
        <v>0</v>
      </c>
      <c r="M38" s="16">
        <v>0</v>
      </c>
      <c r="N38" s="16">
        <v>0</v>
      </c>
      <c r="O38" s="92">
        <f t="shared" si="3"/>
        <v>16</v>
      </c>
      <c r="P38" s="148">
        <f t="shared" si="1"/>
        <v>0</v>
      </c>
      <c r="Q38">
        <v>3</v>
      </c>
      <c r="R38">
        <v>3</v>
      </c>
      <c r="S38">
        <f>IF(ISBLANK(K38),200,K38)</f>
        <v>16</v>
      </c>
    </row>
    <row r="39" spans="1:19" ht="15.6">
      <c r="A39" s="1">
        <f>SEGGI!A38</f>
        <v>2</v>
      </c>
      <c r="B39" s="154">
        <f>SEGGI!B38</f>
        <v>28</v>
      </c>
      <c r="C39" s="154">
        <f>SEGGI!C38</f>
        <v>323</v>
      </c>
      <c r="D39" s="154">
        <f>SEGGI!D38</f>
        <v>367</v>
      </c>
      <c r="E39" s="155">
        <f>SEGGI!E38</f>
        <v>690</v>
      </c>
      <c r="F39" s="88">
        <f>AFFLUENZA_REF_5!I38</f>
        <v>138</v>
      </c>
      <c r="G39" s="88">
        <f>AFFLUENZA_REF_5!J38</f>
        <v>168</v>
      </c>
      <c r="H39" s="88">
        <f>AFFLUENZA_REF_5!K38</f>
        <v>306</v>
      </c>
      <c r="I39" s="145">
        <v>195</v>
      </c>
      <c r="J39" s="145">
        <v>103</v>
      </c>
      <c r="K39" s="150">
        <f t="shared" si="0"/>
        <v>298</v>
      </c>
      <c r="L39" s="16">
        <v>0</v>
      </c>
      <c r="M39" s="16">
        <v>7</v>
      </c>
      <c r="N39" s="16">
        <v>1</v>
      </c>
      <c r="O39" s="93">
        <f t="shared" si="3"/>
        <v>306</v>
      </c>
      <c r="P39" s="147">
        <f t="shared" si="1"/>
        <v>0</v>
      </c>
      <c r="Q39">
        <v>2</v>
      </c>
      <c r="R39">
        <v>2</v>
      </c>
      <c r="S39">
        <f t="shared" ref="S39:S51" si="4">IF(ISBLANK(K39),E39,K39)</f>
        <v>298</v>
      </c>
    </row>
    <row r="40" spans="1:19" ht="15.6">
      <c r="A40" s="1">
        <f>SEGGI!A39</f>
        <v>2</v>
      </c>
      <c r="B40" s="63">
        <f>SEGGI!B39</f>
        <v>29</v>
      </c>
      <c r="C40" s="63">
        <f>SEGGI!C39</f>
        <v>312</v>
      </c>
      <c r="D40" s="63">
        <f>SEGGI!D39</f>
        <v>375</v>
      </c>
      <c r="E40" s="79">
        <f>SEGGI!E39</f>
        <v>687</v>
      </c>
      <c r="F40" s="88">
        <f>AFFLUENZA_REF_5!I39</f>
        <v>112</v>
      </c>
      <c r="G40" s="88">
        <f>AFFLUENZA_REF_5!J39</f>
        <v>157</v>
      </c>
      <c r="H40" s="88">
        <f>AFFLUENZA_REF_5!K39</f>
        <v>269</v>
      </c>
      <c r="I40" s="145">
        <v>184</v>
      </c>
      <c r="J40" s="145">
        <v>76</v>
      </c>
      <c r="K40" s="150">
        <f t="shared" si="0"/>
        <v>260</v>
      </c>
      <c r="L40" s="16">
        <v>0</v>
      </c>
      <c r="M40" s="16">
        <v>8</v>
      </c>
      <c r="N40" s="16">
        <v>1</v>
      </c>
      <c r="O40" s="93">
        <f t="shared" si="3"/>
        <v>269</v>
      </c>
      <c r="P40" s="147">
        <f t="shared" si="1"/>
        <v>0</v>
      </c>
      <c r="Q40">
        <v>2</v>
      </c>
      <c r="R40">
        <v>2</v>
      </c>
      <c r="S40">
        <f t="shared" si="4"/>
        <v>260</v>
      </c>
    </row>
    <row r="41" spans="1:19" ht="15.6">
      <c r="A41" s="1">
        <f>SEGGI!A40</f>
        <v>2</v>
      </c>
      <c r="B41" s="63">
        <f>SEGGI!B40</f>
        <v>30</v>
      </c>
      <c r="C41" s="63">
        <f>SEGGI!C40</f>
        <v>286</v>
      </c>
      <c r="D41" s="63">
        <f>SEGGI!D40</f>
        <v>362</v>
      </c>
      <c r="E41" s="79">
        <f>SEGGI!E40</f>
        <v>648</v>
      </c>
      <c r="F41" s="88">
        <f>AFFLUENZA_REF_5!I40</f>
        <v>140</v>
      </c>
      <c r="G41" s="88">
        <f>AFFLUENZA_REF_5!J40</f>
        <v>161</v>
      </c>
      <c r="H41" s="88">
        <f>AFFLUENZA_REF_5!K40</f>
        <v>301</v>
      </c>
      <c r="I41" s="145">
        <v>194</v>
      </c>
      <c r="J41" s="145">
        <v>102</v>
      </c>
      <c r="K41" s="150">
        <f t="shared" si="0"/>
        <v>296</v>
      </c>
      <c r="L41" s="16">
        <v>0</v>
      </c>
      <c r="M41" s="16">
        <v>4</v>
      </c>
      <c r="N41" s="16">
        <v>1</v>
      </c>
      <c r="O41" s="93">
        <f t="shared" si="3"/>
        <v>301</v>
      </c>
      <c r="P41" s="147">
        <f t="shared" si="1"/>
        <v>0</v>
      </c>
      <c r="Q41">
        <v>2</v>
      </c>
      <c r="R41">
        <v>2</v>
      </c>
      <c r="S41">
        <f t="shared" si="4"/>
        <v>296</v>
      </c>
    </row>
    <row r="42" spans="1:19" ht="15.6">
      <c r="A42" s="1">
        <f>SEGGI!A41</f>
        <v>3</v>
      </c>
      <c r="B42" s="73">
        <f>SEGGI!B41</f>
        <v>31</v>
      </c>
      <c r="C42" s="73">
        <f>SEGGI!C41</f>
        <v>270</v>
      </c>
      <c r="D42" s="73">
        <f>SEGGI!D41</f>
        <v>300</v>
      </c>
      <c r="E42" s="80">
        <f>SEGGI!E41</f>
        <v>570</v>
      </c>
      <c r="F42" s="91">
        <f>AFFLUENZA_REF_5!I41</f>
        <v>104</v>
      </c>
      <c r="G42" s="91">
        <f>AFFLUENZA_REF_5!J41</f>
        <v>120</v>
      </c>
      <c r="H42" s="91">
        <f>AFFLUENZA_REF_5!K41</f>
        <v>224</v>
      </c>
      <c r="I42" s="145">
        <v>137</v>
      </c>
      <c r="J42" s="145">
        <v>83</v>
      </c>
      <c r="K42" s="151">
        <f t="shared" si="0"/>
        <v>220</v>
      </c>
      <c r="L42" s="16">
        <v>0</v>
      </c>
      <c r="M42" s="16">
        <v>3</v>
      </c>
      <c r="N42" s="16">
        <v>1</v>
      </c>
      <c r="O42" s="92">
        <f t="shared" si="3"/>
        <v>224</v>
      </c>
      <c r="P42" s="148">
        <f t="shared" si="1"/>
        <v>0</v>
      </c>
      <c r="Q42">
        <v>3</v>
      </c>
      <c r="R42">
        <v>3</v>
      </c>
      <c r="S42">
        <f t="shared" si="4"/>
        <v>220</v>
      </c>
    </row>
    <row r="43" spans="1:19" ht="15.6">
      <c r="A43" s="1">
        <f>SEGGI!A42</f>
        <v>3</v>
      </c>
      <c r="B43" s="74">
        <f>SEGGI!B42</f>
        <v>32</v>
      </c>
      <c r="C43" s="74">
        <f>SEGGI!C42</f>
        <v>314</v>
      </c>
      <c r="D43" s="74">
        <f>SEGGI!D42</f>
        <v>355</v>
      </c>
      <c r="E43" s="81">
        <f>SEGGI!E42</f>
        <v>669</v>
      </c>
      <c r="F43" s="91">
        <f>AFFLUENZA_REF_5!I42</f>
        <v>146</v>
      </c>
      <c r="G43" s="91">
        <f>AFFLUENZA_REF_5!J42</f>
        <v>158</v>
      </c>
      <c r="H43" s="91">
        <f>AFFLUENZA_REF_5!K42</f>
        <v>304</v>
      </c>
      <c r="I43" s="145">
        <v>198</v>
      </c>
      <c r="J43" s="145">
        <v>95</v>
      </c>
      <c r="K43" s="151">
        <f t="shared" si="0"/>
        <v>293</v>
      </c>
      <c r="L43" s="16">
        <v>0</v>
      </c>
      <c r="M43" s="16">
        <v>8</v>
      </c>
      <c r="N43" s="16">
        <v>3</v>
      </c>
      <c r="O43" s="92">
        <f t="shared" si="3"/>
        <v>304</v>
      </c>
      <c r="P43" s="148">
        <f t="shared" si="1"/>
        <v>0</v>
      </c>
      <c r="Q43">
        <v>3</v>
      </c>
      <c r="R43">
        <v>3</v>
      </c>
      <c r="S43">
        <f t="shared" si="4"/>
        <v>293</v>
      </c>
    </row>
    <row r="44" spans="1:19" ht="15.6">
      <c r="A44" s="1">
        <f>SEGGI!A43</f>
        <v>3</v>
      </c>
      <c r="B44" s="74">
        <f>SEGGI!B43</f>
        <v>33</v>
      </c>
      <c r="C44" s="74">
        <f>SEGGI!C43</f>
        <v>319</v>
      </c>
      <c r="D44" s="74">
        <f>SEGGI!D43</f>
        <v>362</v>
      </c>
      <c r="E44" s="81">
        <f>SEGGI!E43</f>
        <v>681</v>
      </c>
      <c r="F44" s="91">
        <f>AFFLUENZA_REF_5!I43</f>
        <v>143</v>
      </c>
      <c r="G44" s="91">
        <f>AFFLUENZA_REF_5!J43</f>
        <v>168</v>
      </c>
      <c r="H44" s="91">
        <f>AFFLUENZA_REF_5!K43</f>
        <v>311</v>
      </c>
      <c r="I44" s="145">
        <v>211</v>
      </c>
      <c r="J44" s="145">
        <v>89</v>
      </c>
      <c r="K44" s="151">
        <f t="shared" si="0"/>
        <v>300</v>
      </c>
      <c r="L44" s="16">
        <v>0</v>
      </c>
      <c r="M44" s="16">
        <v>10</v>
      </c>
      <c r="N44" s="16">
        <v>1</v>
      </c>
      <c r="O44" s="92">
        <f t="shared" si="3"/>
        <v>311</v>
      </c>
      <c r="P44" s="148">
        <f t="shared" si="1"/>
        <v>0</v>
      </c>
      <c r="Q44">
        <v>3</v>
      </c>
      <c r="R44">
        <v>3</v>
      </c>
      <c r="S44">
        <f t="shared" si="4"/>
        <v>300</v>
      </c>
    </row>
    <row r="45" spans="1:19" ht="15.6">
      <c r="A45" s="1">
        <f>SEGGI!A44</f>
        <v>3</v>
      </c>
      <c r="B45" s="74">
        <f>SEGGI!B44</f>
        <v>34</v>
      </c>
      <c r="C45" s="74">
        <f>SEGGI!C44</f>
        <v>357</v>
      </c>
      <c r="D45" s="74">
        <f>SEGGI!D44</f>
        <v>381</v>
      </c>
      <c r="E45" s="81">
        <f>SEGGI!E44</f>
        <v>738</v>
      </c>
      <c r="F45" s="91">
        <f>AFFLUENZA_REF_5!I44</f>
        <v>137</v>
      </c>
      <c r="G45" s="91">
        <f>AFFLUENZA_REF_5!J44</f>
        <v>162</v>
      </c>
      <c r="H45" s="91">
        <f>AFFLUENZA_REF_5!K44</f>
        <v>299</v>
      </c>
      <c r="I45" s="145">
        <v>210</v>
      </c>
      <c r="J45" s="145">
        <v>82</v>
      </c>
      <c r="K45" s="151">
        <f t="shared" si="0"/>
        <v>292</v>
      </c>
      <c r="L45" s="16">
        <v>0</v>
      </c>
      <c r="M45" s="16">
        <v>3</v>
      </c>
      <c r="N45" s="16">
        <v>4</v>
      </c>
      <c r="O45" s="92">
        <f t="shared" si="3"/>
        <v>299</v>
      </c>
      <c r="P45" s="148">
        <f t="shared" si="1"/>
        <v>0</v>
      </c>
      <c r="Q45">
        <v>3</v>
      </c>
      <c r="R45">
        <v>3</v>
      </c>
      <c r="S45">
        <f t="shared" si="4"/>
        <v>292</v>
      </c>
    </row>
    <row r="46" spans="1:19" ht="15.6">
      <c r="A46" s="1">
        <f>SEGGI!A45</f>
        <v>3</v>
      </c>
      <c r="B46" s="74">
        <f>SEGGI!B45</f>
        <v>35</v>
      </c>
      <c r="C46" s="74">
        <f>SEGGI!C45</f>
        <v>341</v>
      </c>
      <c r="D46" s="74">
        <f>SEGGI!D45</f>
        <v>376</v>
      </c>
      <c r="E46" s="81">
        <f>SEGGI!E45</f>
        <v>717</v>
      </c>
      <c r="F46" s="91">
        <f>AFFLUENZA_REF_5!I45</f>
        <v>151</v>
      </c>
      <c r="G46" s="91">
        <f>AFFLUENZA_REF_5!J45</f>
        <v>170</v>
      </c>
      <c r="H46" s="91">
        <f>AFFLUENZA_REF_5!K45</f>
        <v>321</v>
      </c>
      <c r="I46" s="145">
        <v>205</v>
      </c>
      <c r="J46" s="145">
        <v>109</v>
      </c>
      <c r="K46" s="151">
        <f t="shared" si="0"/>
        <v>314</v>
      </c>
      <c r="L46" s="16">
        <v>0</v>
      </c>
      <c r="M46" s="16">
        <v>5</v>
      </c>
      <c r="N46" s="16">
        <v>2</v>
      </c>
      <c r="O46" s="92">
        <f t="shared" si="3"/>
        <v>321</v>
      </c>
      <c r="P46" s="148">
        <f t="shared" si="1"/>
        <v>0</v>
      </c>
      <c r="Q46">
        <v>3</v>
      </c>
      <c r="R46">
        <v>3</v>
      </c>
      <c r="S46">
        <f t="shared" si="4"/>
        <v>314</v>
      </c>
    </row>
    <row r="47" spans="1:19" ht="15.6">
      <c r="A47" s="1">
        <f>SEGGI!A46</f>
        <v>3</v>
      </c>
      <c r="B47" s="74">
        <f>SEGGI!B46</f>
        <v>36</v>
      </c>
      <c r="C47" s="74">
        <f>SEGGI!C46</f>
        <v>406</v>
      </c>
      <c r="D47" s="74">
        <f>SEGGI!D46</f>
        <v>470</v>
      </c>
      <c r="E47" s="81">
        <f>SEGGI!E46</f>
        <v>876</v>
      </c>
      <c r="F47" s="91">
        <f>AFFLUENZA_REF_5!I46</f>
        <v>176</v>
      </c>
      <c r="G47" s="91">
        <f>AFFLUENZA_REF_5!J46</f>
        <v>192</v>
      </c>
      <c r="H47" s="91">
        <f>AFFLUENZA_REF_5!K46</f>
        <v>368</v>
      </c>
      <c r="I47" s="145">
        <v>236</v>
      </c>
      <c r="J47" s="145">
        <v>126</v>
      </c>
      <c r="K47" s="151">
        <f t="shared" si="0"/>
        <v>362</v>
      </c>
      <c r="L47" s="16">
        <v>0</v>
      </c>
      <c r="M47" s="16">
        <v>6</v>
      </c>
      <c r="N47" s="16">
        <v>0</v>
      </c>
      <c r="O47" s="92">
        <f t="shared" si="3"/>
        <v>368</v>
      </c>
      <c r="P47" s="148">
        <f t="shared" si="1"/>
        <v>0</v>
      </c>
      <c r="Q47">
        <v>3</v>
      </c>
      <c r="R47">
        <v>3</v>
      </c>
      <c r="S47">
        <f t="shared" si="4"/>
        <v>362</v>
      </c>
    </row>
    <row r="48" spans="1:19" ht="15.6">
      <c r="A48" s="1">
        <f>SEGGI!A47</f>
        <v>3</v>
      </c>
      <c r="B48" s="74">
        <f>SEGGI!B47</f>
        <v>37</v>
      </c>
      <c r="C48" s="74">
        <f>SEGGI!C47</f>
        <v>443</v>
      </c>
      <c r="D48" s="74">
        <f>SEGGI!D47</f>
        <v>438</v>
      </c>
      <c r="E48" s="81">
        <f>SEGGI!E47</f>
        <v>881</v>
      </c>
      <c r="F48" s="91">
        <f>AFFLUENZA_REF_5!I47</f>
        <v>172</v>
      </c>
      <c r="G48" s="91">
        <f>AFFLUENZA_REF_5!J47</f>
        <v>179</v>
      </c>
      <c r="H48" s="91">
        <f>AFFLUENZA_REF_5!K47</f>
        <v>351</v>
      </c>
      <c r="I48" s="145">
        <v>228</v>
      </c>
      <c r="J48" s="145">
        <v>118</v>
      </c>
      <c r="K48" s="151">
        <f t="shared" si="0"/>
        <v>346</v>
      </c>
      <c r="L48" s="16">
        <v>0</v>
      </c>
      <c r="M48" s="16">
        <v>5</v>
      </c>
      <c r="N48" s="16">
        <v>0</v>
      </c>
      <c r="O48" s="92">
        <f t="shared" si="3"/>
        <v>351</v>
      </c>
      <c r="P48" s="148">
        <f t="shared" si="1"/>
        <v>0</v>
      </c>
      <c r="Q48">
        <v>3</v>
      </c>
      <c r="R48">
        <v>3</v>
      </c>
      <c r="S48">
        <f t="shared" si="4"/>
        <v>346</v>
      </c>
    </row>
    <row r="49" spans="1:19" ht="15.6">
      <c r="A49" s="1">
        <f>SEGGI!A48</f>
        <v>3</v>
      </c>
      <c r="B49" s="74">
        <f>SEGGI!B48</f>
        <v>38</v>
      </c>
      <c r="C49" s="74">
        <f>SEGGI!C48</f>
        <v>305</v>
      </c>
      <c r="D49" s="74">
        <f>SEGGI!D48</f>
        <v>330</v>
      </c>
      <c r="E49" s="81">
        <f>SEGGI!E48</f>
        <v>635</v>
      </c>
      <c r="F49" s="91">
        <f>AFFLUENZA_REF_5!I48</f>
        <v>141</v>
      </c>
      <c r="G49" s="91">
        <f>AFFLUENZA_REF_5!J48</f>
        <v>166</v>
      </c>
      <c r="H49" s="91">
        <f>AFFLUENZA_REF_5!K48</f>
        <v>307</v>
      </c>
      <c r="I49" s="145">
        <v>210</v>
      </c>
      <c r="J49" s="145">
        <v>88</v>
      </c>
      <c r="K49" s="151">
        <f t="shared" si="0"/>
        <v>298</v>
      </c>
      <c r="L49" s="16">
        <v>0</v>
      </c>
      <c r="M49" s="16">
        <v>7</v>
      </c>
      <c r="N49" s="16">
        <v>2</v>
      </c>
      <c r="O49" s="92">
        <f t="shared" si="3"/>
        <v>307</v>
      </c>
      <c r="P49" s="148">
        <f t="shared" si="1"/>
        <v>0</v>
      </c>
      <c r="Q49">
        <v>3</v>
      </c>
      <c r="R49">
        <v>3</v>
      </c>
      <c r="S49">
        <f t="shared" si="4"/>
        <v>298</v>
      </c>
    </row>
    <row r="50" spans="1:19" ht="15.6">
      <c r="A50" s="1">
        <f>SEGGI!A49</f>
        <v>3</v>
      </c>
      <c r="B50" s="74">
        <f>SEGGI!B49</f>
        <v>39</v>
      </c>
      <c r="C50" s="74">
        <f>SEGGI!C49</f>
        <v>325</v>
      </c>
      <c r="D50" s="74">
        <f>SEGGI!D49</f>
        <v>350</v>
      </c>
      <c r="E50" s="81">
        <f>SEGGI!E49</f>
        <v>675</v>
      </c>
      <c r="F50" s="91">
        <f>AFFLUENZA_REF_5!I49</f>
        <v>147</v>
      </c>
      <c r="G50" s="91">
        <f>AFFLUENZA_REF_5!J49</f>
        <v>155</v>
      </c>
      <c r="H50" s="91">
        <f>AFFLUENZA_REF_5!K49</f>
        <v>302</v>
      </c>
      <c r="I50" s="145">
        <v>214</v>
      </c>
      <c r="J50" s="145">
        <v>79</v>
      </c>
      <c r="K50" s="151">
        <f t="shared" si="0"/>
        <v>293</v>
      </c>
      <c r="L50" s="16">
        <v>0</v>
      </c>
      <c r="M50" s="16">
        <v>9</v>
      </c>
      <c r="N50" s="16">
        <v>0</v>
      </c>
      <c r="O50" s="92">
        <f t="shared" si="3"/>
        <v>302</v>
      </c>
      <c r="P50" s="148">
        <f t="shared" si="1"/>
        <v>0</v>
      </c>
      <c r="Q50">
        <v>3</v>
      </c>
      <c r="R50">
        <v>3</v>
      </c>
      <c r="S50">
        <f t="shared" si="4"/>
        <v>293</v>
      </c>
    </row>
    <row r="51" spans="1:19" ht="15.6">
      <c r="A51" s="1">
        <f>SEGGI!A50</f>
        <v>3</v>
      </c>
      <c r="B51" s="74">
        <f>SEGGI!B50</f>
        <v>40</v>
      </c>
      <c r="C51" s="74">
        <f>SEGGI!C50</f>
        <v>387</v>
      </c>
      <c r="D51" s="74">
        <f>SEGGI!D50</f>
        <v>433</v>
      </c>
      <c r="E51" s="81">
        <f>SEGGI!E50</f>
        <v>820</v>
      </c>
      <c r="F51" s="91">
        <f>AFFLUENZA_REF_5!I50</f>
        <v>183</v>
      </c>
      <c r="G51" s="91">
        <f>AFFLUENZA_REF_5!J50</f>
        <v>197</v>
      </c>
      <c r="H51" s="91">
        <f>AFFLUENZA_REF_5!K50</f>
        <v>380</v>
      </c>
      <c r="I51" s="145">
        <v>248</v>
      </c>
      <c r="J51" s="145">
        <v>127</v>
      </c>
      <c r="K51" s="151">
        <f t="shared" si="0"/>
        <v>375</v>
      </c>
      <c r="L51" s="16">
        <v>0</v>
      </c>
      <c r="M51" s="16">
        <v>5</v>
      </c>
      <c r="N51" s="16">
        <v>0</v>
      </c>
      <c r="O51" s="92">
        <f t="shared" si="3"/>
        <v>380</v>
      </c>
      <c r="P51" s="148">
        <f t="shared" si="1"/>
        <v>0</v>
      </c>
      <c r="Q51">
        <v>3</v>
      </c>
      <c r="R51">
        <v>3</v>
      </c>
      <c r="S51">
        <f t="shared" si="4"/>
        <v>375</v>
      </c>
    </row>
    <row r="52" spans="1:19" ht="15.95" thickBot="1">
      <c r="B52" s="22" t="s">
        <v>17</v>
      </c>
      <c r="C52" s="23">
        <f t="shared" ref="C52:O52" si="5">SUM(C12:C51)</f>
        <v>14512</v>
      </c>
      <c r="D52" s="24">
        <f t="shared" si="5"/>
        <v>15573</v>
      </c>
      <c r="E52" s="75">
        <f t="shared" si="5"/>
        <v>30085</v>
      </c>
      <c r="F52" s="75">
        <f t="shared" si="5"/>
        <v>5863</v>
      </c>
      <c r="G52" s="75">
        <f t="shared" si="5"/>
        <v>6465</v>
      </c>
      <c r="H52" s="75">
        <f t="shared" si="5"/>
        <v>12328</v>
      </c>
      <c r="I52" s="26">
        <f t="shared" si="5"/>
        <v>8037</v>
      </c>
      <c r="J52" s="27">
        <f t="shared" si="5"/>
        <v>3989</v>
      </c>
      <c r="K52" s="27">
        <f t="shared" si="5"/>
        <v>12026</v>
      </c>
      <c r="L52" s="27">
        <f t="shared" si="5"/>
        <v>0</v>
      </c>
      <c r="M52" s="27">
        <f t="shared" si="5"/>
        <v>239</v>
      </c>
      <c r="N52" s="27">
        <f t="shared" si="5"/>
        <v>63</v>
      </c>
      <c r="O52" s="28">
        <f t="shared" si="5"/>
        <v>12328</v>
      </c>
      <c r="P52" s="146">
        <f t="shared" si="1"/>
        <v>0</v>
      </c>
      <c r="Q52" s="3"/>
      <c r="R52" s="3"/>
      <c r="S52" s="3"/>
    </row>
    <row r="53" spans="1:19" ht="81" customHeight="1" thickBot="1">
      <c r="C53" s="259" t="s">
        <v>46</v>
      </c>
      <c r="D53" s="259"/>
      <c r="E53" s="259"/>
      <c r="F53" s="259"/>
      <c r="L53" s="259" t="s">
        <v>47</v>
      </c>
      <c r="M53" s="259"/>
      <c r="N53" s="259"/>
      <c r="O53" s="259"/>
    </row>
    <row r="54" spans="1:19" ht="13.5" thickTop="1" thickBot="1"/>
    <row r="55" spans="1:19" ht="12.75" customHeight="1" thickTop="1" thickBot="1">
      <c r="I55" s="5">
        <f>I52/$O52</f>
        <v>0.65193056456846199</v>
      </c>
      <c r="J55" s="5">
        <f>J52/$O52</f>
        <v>0.32357235561323816</v>
      </c>
      <c r="K55" s="5">
        <f>K52/$E52</f>
        <v>0.39973408675419642</v>
      </c>
      <c r="L55" s="6">
        <f>L52/$O52</f>
        <v>0</v>
      </c>
      <c r="M55" s="7">
        <f>M52/$O52</f>
        <v>1.9386761842959118E-2</v>
      </c>
      <c r="N55" s="7">
        <f>N52/$O52</f>
        <v>5.1103179753406881E-3</v>
      </c>
      <c r="O55" s="8">
        <f>O52/$E52</f>
        <v>0.40977231178328072</v>
      </c>
    </row>
    <row r="56" spans="1:19" ht="12.75" customHeight="1" thickTop="1"/>
  </sheetData>
  <sheetProtection algorithmName="SHA-512" hashValue="t0zKGz0UWdUN3SxqDTroVJv8kjaHeAEKB/Hw302a4TKMOld2Q9uSp58r13zkGi2iq7uiboi/yIhdKOz2g8L2Ng==" saltValue="ODbGFc7FlvUws5gWxkushQ==" spinCount="100000" sheet="1" autoFilter="0"/>
  <protectedRanges>
    <protectedRange algorithmName="SHA-512" hashValue="DdWIwsh6mSCsNDLJX/lYnQr7zGB0tin0EDCcFBmZ9m1J5NF3RTuwcJq+Wyr/B+pjzZcV7fMBRvR8BQ2zgozofg==" saltValue="b3w+cuXx1cJAUkQTdxVibg==" spinCount="100000" sqref="L42:N51" name="POSTAZIONE3CB"/>
    <protectedRange algorithmName="SHA-512" hashValue="hPct8wxz5JNDPYTkfmxXaM4idYMSw1WSZBmK+7L5KbzC55fGI9Xk0ni2PeqHTkll2VtmRlnOZ8pNaYzNkTsmJQ==" saltValue="hSjfeNkjIZeSMM94HXVuww==" spinCount="100000" sqref="L39:N41" name="POSTAZIONE2CB"/>
    <protectedRange algorithmName="SHA-512" hashValue="HHHbz6Ha1k1LJs2Y4heNwZMkjbH+HvtfIXFoiQ524XgYYVOVomxE7n7DRuVtQBlO4Kwn82cm3FRp2dg4nsJ58A==" saltValue="3J9/KgAd5l9fMrSEUzsmWg==" spinCount="100000" sqref="L38:N38" name="POSTAZIONE3BB"/>
    <protectedRange algorithmName="SHA-512" hashValue="eDKlxKucBUPhInuZ2aVA9Qo35o5xdtqbsnNzcrh86X8O4IrQek+cUg302DM+EHe7xy9mXfU6bWshyTdWrHhFMA==" saltValue="kHOky1J+FBZ+uIprHRyPxA==" spinCount="100000" sqref="L35:N37" name="POSTAZIONE2BB"/>
    <protectedRange algorithmName="SHA-512" hashValue="iWgSLVTU0epo2TXSAdauNQdqNHjl4qK1H8moVv2YD3f0q0zHUobXmZsL2Xv/jaww85YNUXvfqQk+yOLvrlpOpA==" saltValue="wQyG3Y4mrW7EK1ujo0m3+Q==" spinCount="100000" sqref="L33:N34" name="POSTAZIONE3AB"/>
    <protectedRange algorithmName="SHA-512" hashValue="Ok/b8Spq+CbrTknla01jqcfk7r7JbrhE5eVOttMHdyHJSM/ZaJT/EU5C/G4s6dychTbCT7NCOZCL36rBs8s0OA==" saltValue="DugxY36UGYGPg0DadZIdbQ==" spinCount="100000" sqref="L25:N32" name="POSTAZIONE2AB"/>
    <protectedRange algorithmName="SHA-512" hashValue="3kncQM3TtOLDg56bJtsDcwnkLCQC31a5k2yObeZc4IGeUx0/M7i1BqGFMMVzP3eOLZNvWM1Qb6UGn/1X99NA8Q==" saltValue="3Pqfb2nHKkT1hvcHg1bhWQ==" spinCount="100000" sqref="L12:N24" name="POSTAZIONE1AB"/>
    <protectedRange algorithmName="SHA-512" hashValue="XSSYjdDDdBY8YcWy69mVaU5Z4MzHHDiKxN20+/FHUSNASq0fSVnmZX6TDPgtXzBCWh0vTi+zGsYAGb2DakBMDQ==" saltValue="rvJwyZYDG5Eo+uSFfBGMog==" spinCount="100000" sqref="I12:J24" name="POSTAZIONE1AA"/>
    <protectedRange algorithmName="SHA-512" hashValue="+q7VpnNJTqs2pmQin6cvoNY+nGYCgioQKt04olWufL8ZOQmZce4otnyOO5nCLG/RIdLCVEpYTr4NhDxFHYBo/g==" saltValue="1GLCwdFtbAEtV3nM5oTuqw==" spinCount="100000" sqref="I25:J32" name="POSTAZIONE2AA"/>
    <protectedRange algorithmName="SHA-512" hashValue="k6ftblg8JgJ7Q1Mk+NdqhcSmgd1VU0yOq2VUR2+qdrSotDv+b0PMNrp/HPdp4MgTf/JEONzd4DzPHGBvH/Hwwg==" saltValue="CuwAg4FYalLweWWSlLOuVw==" spinCount="100000" sqref="I33:J34" name="POSTAZIONE3AA"/>
    <protectedRange algorithmName="SHA-512" hashValue="d+vpzda4zsBaLs7Q2mKuOFNXn713GPhi+o0MGpzgfLYITDQweSFgbzFdLRtl0g/ek1tOwxSwhf25gi2N9BuzyQ==" saltValue="FwFXYfJAIldVvMTFMUB8Xw==" spinCount="100000" sqref="I35:J37" name="POSTAZIONE2BA"/>
    <protectedRange algorithmName="SHA-512" hashValue="IgnePs/WuK1lbzXsR0KCXFdgRK4yOt1g8xgeYkfFtx4NXEGqNjRxpCgtMmOB4spO8Q3lQLqX87klFabx791jlg==" saltValue="hpYb3TjngeBR0ZFvoEM9uA==" spinCount="100000" sqref="I38:J38" name="POSTAZIONE3BA"/>
    <protectedRange algorithmName="SHA-512" hashValue="g+eX1zuVs7CreDAZ8jitdm1mMMmEUq2vlSqpoJOcIsp3aKrchc07njoHOtLzAXXV9l/fBxoezVK4S+HB8z/ivg==" saltValue="gsIVGNhfNB+lPgvjAx8nHg==" spinCount="100000" sqref="I39:J41" name="POSTAZIONE2CA"/>
    <protectedRange algorithmName="SHA-512" hashValue="DNPMtMeX/g2GS4xYrHhZHOwdUnd6pWShMl116VZL/c48VBEwuFGGpIdDe//PAiUmib0FfH9gi6dhsPuREvnobA==" saltValue="I3FMAGQpI8gGUMd8PQDyUQ==" spinCount="100000" sqref="I42:J51" name="POSTAZIONE3CA"/>
  </protectedRanges>
  <autoFilter ref="A1:A55" xr:uid="{A0E8A00F-BE45-41DB-BB1C-F58A6CC63C23}"/>
  <dataConsolidate/>
  <mergeCells count="30">
    <mergeCell ref="C53:F53"/>
    <mergeCell ref="L53:O53"/>
    <mergeCell ref="I9:I11"/>
    <mergeCell ref="J9:J11"/>
    <mergeCell ref="K9:K11"/>
    <mergeCell ref="O9:O11"/>
    <mergeCell ref="H9:H11"/>
    <mergeCell ref="P9:P11"/>
    <mergeCell ref="L10:L11"/>
    <mergeCell ref="M10:M11"/>
    <mergeCell ref="N10:N11"/>
    <mergeCell ref="M5:M9"/>
    <mergeCell ref="N5:N9"/>
    <mergeCell ref="O5:O8"/>
    <mergeCell ref="R1:R11"/>
    <mergeCell ref="F2:O2"/>
    <mergeCell ref="B3:E3"/>
    <mergeCell ref="F3:O3"/>
    <mergeCell ref="A5:A11"/>
    <mergeCell ref="B5:B11"/>
    <mergeCell ref="C5:E8"/>
    <mergeCell ref="F5:H8"/>
    <mergeCell ref="I5:K8"/>
    <mergeCell ref="L5:L9"/>
    <mergeCell ref="Q5:Q11"/>
    <mergeCell ref="C9:C11"/>
    <mergeCell ref="D9:D11"/>
    <mergeCell ref="E9:E11"/>
    <mergeCell ref="F9:F11"/>
    <mergeCell ref="G9:G11"/>
  </mergeCells>
  <conditionalFormatting sqref="B112:O152">
    <cfRule type="expression" dxfId="1" priority="2">
      <formula>OR(CELL("COL") = COLUMN(),CELL("RIGA") = ROW())</formula>
    </cfRule>
  </conditionalFormatting>
  <conditionalFormatting sqref="P12:P52">
    <cfRule type="cellIs" dxfId="0" priority="1" operator="notEqual">
      <formula>0</formula>
    </cfRule>
  </conditionalFormatting>
  <dataValidations count="4">
    <dataValidation type="whole" allowBlank="1" showErrorMessage="1" errorTitle="Errore" error="Inserire un Numero" sqref="K12:K51" xr:uid="{B5AA20BB-0D0C-43AC-A5A1-51D7175EC3AB}">
      <formula1>J12</formula1>
      <formula2>$E12</formula2>
    </dataValidation>
    <dataValidation type="whole" operator="greaterThan" allowBlank="1" sqref="P9 Q1:Q5 P12:R1054 R1 T1:ALH1054 S1:S11 S52:S1054 D54:H1054 B12:C1054 D12:H52 M52:O52 M54:O1054 I52:L1054" xr:uid="{51BC3F66-A6CC-407D-BC28-53C46B33404F}">
      <formula1>0</formula1>
      <formula2>0</formula2>
    </dataValidation>
    <dataValidation type="whole" operator="greaterThanOrEqual" allowBlank="1" sqref="O12:O51" xr:uid="{A7323877-FBF5-4AE6-9311-4FD034915C43}">
      <formula1>$K12</formula1>
    </dataValidation>
    <dataValidation type="whole" operator="lessThanOrEqual" allowBlank="1" showErrorMessage="1" errorTitle="Errore" error="Inserire un Numero:_x000a_- NON SUPERIORE al TOTALE dei VOTANTI" sqref="I12:J51 L12:N51" xr:uid="{613066A8-DC85-47E1-B709-4485ACD1BBF9}">
      <formula1>$H12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orientation="portrait" blackAndWhite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70E91-7667-4C7C-8F8F-D9826FCFC6F3}">
  <sheetPr codeName="Foglio2"/>
  <dimension ref="A1:ALA1053"/>
  <sheetViews>
    <sheetView showGridLines="0" topLeftCell="A25" zoomScale="150" zoomScaleNormal="150" workbookViewId="0">
      <selection activeCell="J47" sqref="J47"/>
    </sheetView>
  </sheetViews>
  <sheetFormatPr defaultColWidth="11.5703125" defaultRowHeight="12.75" customHeight="1"/>
  <cols>
    <col min="2" max="11" width="9" customWidth="1"/>
    <col min="12" max="12" width="12.5703125" style="1" customWidth="1"/>
    <col min="13" max="989" width="9" customWidth="1"/>
  </cols>
  <sheetData>
    <row r="1" spans="1:12" ht="39.75" hidden="1" customHeight="1">
      <c r="A1" s="138" t="s">
        <v>18</v>
      </c>
      <c r="B1" s="1"/>
      <c r="E1" s="2"/>
    </row>
    <row r="2" spans="1:12" ht="18" customHeight="1">
      <c r="C2" s="178" t="s">
        <v>1</v>
      </c>
      <c r="D2" s="178"/>
      <c r="E2" s="178"/>
      <c r="F2" s="209" t="str">
        <f>SEGGI!F2</f>
        <v>REFERENDUM ABROGATIVI DI DOMENICA 8 E LUNEDI’ 9 GIUGNO 2025</v>
      </c>
      <c r="G2" s="209"/>
      <c r="H2" s="209"/>
      <c r="I2" s="209"/>
      <c r="J2" s="209"/>
      <c r="K2" s="209"/>
      <c r="L2" s="34"/>
    </row>
    <row r="3" spans="1:12" ht="12.75" customHeight="1" thickBot="1">
      <c r="F3" s="210"/>
      <c r="G3" s="210"/>
      <c r="H3" s="210"/>
      <c r="I3" s="210"/>
      <c r="J3" s="210"/>
      <c r="K3" s="210"/>
      <c r="L3" s="34"/>
    </row>
    <row r="4" spans="1:12" ht="12.95" thickBot="1">
      <c r="A4" s="226" t="str">
        <f>SEGGI!A4</f>
        <v>POSTAZIONE</v>
      </c>
      <c r="B4" s="180" t="s">
        <v>4</v>
      </c>
      <c r="C4" s="183" t="s">
        <v>5</v>
      </c>
      <c r="D4" s="184"/>
      <c r="E4" s="185"/>
      <c r="F4" s="189" t="s">
        <v>19</v>
      </c>
      <c r="G4" s="190"/>
      <c r="H4" s="190"/>
      <c r="I4" s="190"/>
      <c r="J4" s="190"/>
      <c r="K4" s="191"/>
      <c r="L4" s="34"/>
    </row>
    <row r="5" spans="1:12" ht="46.5" customHeight="1" thickTop="1" thickBot="1">
      <c r="A5" s="226"/>
      <c r="B5" s="181"/>
      <c r="C5" s="186"/>
      <c r="D5" s="187"/>
      <c r="E5" s="188"/>
      <c r="F5" s="192"/>
      <c r="G5" s="193"/>
      <c r="H5" s="193"/>
      <c r="I5" s="193"/>
      <c r="J5" s="193"/>
      <c r="K5" s="194"/>
    </row>
    <row r="6" spans="1:12" ht="13.5" thickTop="1" thickBot="1">
      <c r="A6" s="226"/>
      <c r="B6" s="181"/>
      <c r="C6" s="186"/>
      <c r="D6" s="187"/>
      <c r="E6" s="188"/>
      <c r="F6" s="217"/>
      <c r="G6" s="218"/>
      <c r="H6" s="218"/>
      <c r="I6" s="218"/>
      <c r="J6" s="218"/>
      <c r="K6" s="219"/>
      <c r="L6" s="34"/>
    </row>
    <row r="7" spans="1:12" ht="13.5" thickTop="1" thickBot="1">
      <c r="A7" s="226"/>
      <c r="B7" s="181"/>
      <c r="C7" s="186"/>
      <c r="D7" s="187"/>
      <c r="E7" s="188"/>
      <c r="F7" s="214" t="s">
        <v>20</v>
      </c>
      <c r="G7" s="215"/>
      <c r="H7" s="215"/>
      <c r="I7" s="215"/>
      <c r="J7" s="215"/>
      <c r="K7" s="216"/>
      <c r="L7" s="34"/>
    </row>
    <row r="8" spans="1:12" ht="12.75" customHeight="1" thickTop="1" thickBot="1">
      <c r="A8" s="226"/>
      <c r="B8" s="181"/>
      <c r="C8" s="200" t="s">
        <v>7</v>
      </c>
      <c r="D8" s="202" t="s">
        <v>8</v>
      </c>
      <c r="E8" s="204" t="s">
        <v>9</v>
      </c>
      <c r="F8" s="230" t="s">
        <v>11</v>
      </c>
      <c r="G8" s="231"/>
      <c r="H8" s="231"/>
      <c r="I8" s="220" t="s">
        <v>12</v>
      </c>
      <c r="J8" s="221"/>
      <c r="K8" s="222"/>
      <c r="L8" s="211" t="s">
        <v>21</v>
      </c>
    </row>
    <row r="9" spans="1:12" ht="15.75" customHeight="1" thickTop="1" thickBot="1">
      <c r="A9" s="226"/>
      <c r="B9" s="181"/>
      <c r="C9" s="200"/>
      <c r="D9" s="202" t="s">
        <v>8</v>
      </c>
      <c r="E9" s="204" t="s">
        <v>13</v>
      </c>
      <c r="F9" s="223" t="s">
        <v>22</v>
      </c>
      <c r="G9" s="225" t="s">
        <v>23</v>
      </c>
      <c r="H9" s="225" t="s">
        <v>24</v>
      </c>
      <c r="I9" s="228" t="s">
        <v>14</v>
      </c>
      <c r="J9" s="228" t="e">
        <v>#REF!</v>
      </c>
      <c r="K9" s="229" t="e">
        <v>#REF!</v>
      </c>
      <c r="L9" s="212"/>
    </row>
    <row r="10" spans="1:12" ht="13.5" thickTop="1" thickBot="1">
      <c r="A10" s="226"/>
      <c r="B10" s="181"/>
      <c r="C10" s="227"/>
      <c r="D10" s="207"/>
      <c r="E10" s="232" t="s">
        <v>13</v>
      </c>
      <c r="F10" s="224"/>
      <c r="G10" s="225"/>
      <c r="H10" s="225"/>
      <c r="I10" s="37" t="s">
        <v>7</v>
      </c>
      <c r="J10" s="37" t="s">
        <v>8</v>
      </c>
      <c r="K10" s="38" t="s">
        <v>13</v>
      </c>
      <c r="L10" s="213"/>
    </row>
    <row r="11" spans="1:12" ht="15.6">
      <c r="A11" s="1">
        <f>SEGGI!A11</f>
        <v>1</v>
      </c>
      <c r="B11" s="35">
        <f>SEGGI!B11</f>
        <v>1</v>
      </c>
      <c r="C11" s="35">
        <f>SEGGI!C11</f>
        <v>325</v>
      </c>
      <c r="D11" s="35">
        <f>SEGGI!D11</f>
        <v>354</v>
      </c>
      <c r="E11" s="35">
        <f>SEGGI!E11</f>
        <v>679</v>
      </c>
      <c r="F11" s="17">
        <v>78</v>
      </c>
      <c r="G11" s="17">
        <v>134</v>
      </c>
      <c r="H11" s="17">
        <v>194</v>
      </c>
      <c r="I11" s="17">
        <v>127</v>
      </c>
      <c r="J11" s="17">
        <v>119</v>
      </c>
      <c r="K11" s="36">
        <f>SUM(I11+J11)</f>
        <v>246</v>
      </c>
      <c r="L11" s="57">
        <f t="shared" ref="L11:L51" si="0">IF($E11&lt;K11,-1,0)</f>
        <v>0</v>
      </c>
    </row>
    <row r="12" spans="1:12" ht="15.6">
      <c r="A12" s="1">
        <f>SEGGI!A12</f>
        <v>1</v>
      </c>
      <c r="B12" s="35">
        <f>SEGGI!B12</f>
        <v>2</v>
      </c>
      <c r="C12" s="35">
        <f>SEGGI!C12</f>
        <v>403</v>
      </c>
      <c r="D12" s="35">
        <f>SEGGI!D12</f>
        <v>386</v>
      </c>
      <c r="E12" s="35">
        <f>SEGGI!E12</f>
        <v>789</v>
      </c>
      <c r="F12" s="17">
        <v>110</v>
      </c>
      <c r="G12" s="17">
        <v>180</v>
      </c>
      <c r="H12" s="17">
        <v>248</v>
      </c>
      <c r="I12" s="17">
        <v>167</v>
      </c>
      <c r="J12" s="17">
        <v>171</v>
      </c>
      <c r="K12" s="19">
        <f t="shared" ref="K12:K50" si="1">SUM(I12+J12)</f>
        <v>338</v>
      </c>
      <c r="L12" s="20">
        <f t="shared" si="0"/>
        <v>0</v>
      </c>
    </row>
    <row r="13" spans="1:12" ht="15.6">
      <c r="A13" s="1">
        <f>SEGGI!A13</f>
        <v>1</v>
      </c>
      <c r="B13" s="35">
        <f>SEGGI!B13</f>
        <v>3</v>
      </c>
      <c r="C13" s="35">
        <f>SEGGI!C13</f>
        <v>351</v>
      </c>
      <c r="D13" s="35">
        <f>SEGGI!D13</f>
        <v>407</v>
      </c>
      <c r="E13" s="35">
        <f>SEGGI!E13</f>
        <v>758</v>
      </c>
      <c r="F13" s="17">
        <v>120</v>
      </c>
      <c r="G13" s="17">
        <v>188</v>
      </c>
      <c r="H13" s="17">
        <v>246</v>
      </c>
      <c r="I13" s="17">
        <v>161</v>
      </c>
      <c r="J13" s="17">
        <v>180</v>
      </c>
      <c r="K13" s="19">
        <f t="shared" si="1"/>
        <v>341</v>
      </c>
      <c r="L13" s="20">
        <f t="shared" si="0"/>
        <v>0</v>
      </c>
    </row>
    <row r="14" spans="1:12" ht="15.6">
      <c r="A14" s="1">
        <f>SEGGI!A14</f>
        <v>1</v>
      </c>
      <c r="B14" s="35">
        <f>SEGGI!B14</f>
        <v>4</v>
      </c>
      <c r="C14" s="35">
        <f>SEGGI!C14</f>
        <v>342</v>
      </c>
      <c r="D14" s="35">
        <f>SEGGI!D14</f>
        <v>401</v>
      </c>
      <c r="E14" s="35">
        <f>SEGGI!E14</f>
        <v>743</v>
      </c>
      <c r="F14" s="17">
        <v>96</v>
      </c>
      <c r="G14" s="17">
        <v>147</v>
      </c>
      <c r="H14" s="17">
        <v>245</v>
      </c>
      <c r="I14" s="17">
        <v>146</v>
      </c>
      <c r="J14" s="17">
        <v>178</v>
      </c>
      <c r="K14" s="19">
        <f t="shared" si="1"/>
        <v>324</v>
      </c>
      <c r="L14" s="20">
        <f t="shared" si="0"/>
        <v>0</v>
      </c>
    </row>
    <row r="15" spans="1:12" ht="15.6">
      <c r="A15" s="1">
        <f>SEGGI!A15</f>
        <v>1</v>
      </c>
      <c r="B15" s="35">
        <f>SEGGI!B15</f>
        <v>5</v>
      </c>
      <c r="C15" s="35">
        <f>SEGGI!C15</f>
        <v>441</v>
      </c>
      <c r="D15" s="35">
        <f>SEGGI!D15</f>
        <v>504</v>
      </c>
      <c r="E15" s="35">
        <f>SEGGI!E15</f>
        <v>945</v>
      </c>
      <c r="F15" s="17">
        <v>103</v>
      </c>
      <c r="G15" s="17">
        <v>182</v>
      </c>
      <c r="H15" s="17">
        <v>279</v>
      </c>
      <c r="I15" s="17">
        <v>178</v>
      </c>
      <c r="J15" s="17">
        <v>207</v>
      </c>
      <c r="K15" s="19">
        <f t="shared" si="1"/>
        <v>385</v>
      </c>
      <c r="L15" s="20">
        <f t="shared" si="0"/>
        <v>0</v>
      </c>
    </row>
    <row r="16" spans="1:12" ht="15.6">
      <c r="A16" s="1">
        <f>SEGGI!A16</f>
        <v>1</v>
      </c>
      <c r="B16" s="35">
        <f>SEGGI!B16</f>
        <v>6</v>
      </c>
      <c r="C16" s="35">
        <f>SEGGI!C16</f>
        <v>299</v>
      </c>
      <c r="D16" s="35">
        <f>SEGGI!D16</f>
        <v>303</v>
      </c>
      <c r="E16" s="35">
        <f>SEGGI!E16</f>
        <v>602</v>
      </c>
      <c r="F16" s="17">
        <v>53</v>
      </c>
      <c r="G16" s="17">
        <v>92</v>
      </c>
      <c r="H16" s="17">
        <v>133</v>
      </c>
      <c r="I16" s="17">
        <v>86</v>
      </c>
      <c r="J16" s="17">
        <v>95</v>
      </c>
      <c r="K16" s="19">
        <f t="shared" si="1"/>
        <v>181</v>
      </c>
      <c r="L16" s="20">
        <f t="shared" si="0"/>
        <v>0</v>
      </c>
    </row>
    <row r="17" spans="1:12" ht="15.6">
      <c r="A17" s="1">
        <f>SEGGI!A17</f>
        <v>1</v>
      </c>
      <c r="B17" s="35">
        <f>SEGGI!B17</f>
        <v>7</v>
      </c>
      <c r="C17" s="35">
        <f>SEGGI!C17</f>
        <v>390</v>
      </c>
      <c r="D17" s="35">
        <f>SEGGI!D17</f>
        <v>384</v>
      </c>
      <c r="E17" s="35">
        <f>SEGGI!E17</f>
        <v>774</v>
      </c>
      <c r="F17" s="17">
        <v>104</v>
      </c>
      <c r="G17" s="17">
        <v>162</v>
      </c>
      <c r="H17" s="17">
        <v>228</v>
      </c>
      <c r="I17" s="17">
        <v>149</v>
      </c>
      <c r="J17" s="17">
        <v>149</v>
      </c>
      <c r="K17" s="19">
        <f t="shared" si="1"/>
        <v>298</v>
      </c>
      <c r="L17" s="20">
        <f t="shared" si="0"/>
        <v>0</v>
      </c>
    </row>
    <row r="18" spans="1:12" ht="15.6">
      <c r="A18" s="1">
        <f>SEGGI!A18</f>
        <v>1</v>
      </c>
      <c r="B18" s="35">
        <f>SEGGI!B18</f>
        <v>8</v>
      </c>
      <c r="C18" s="35">
        <f>SEGGI!C18</f>
        <v>429</v>
      </c>
      <c r="D18" s="35">
        <f>SEGGI!D18</f>
        <v>470</v>
      </c>
      <c r="E18" s="35">
        <f>SEGGI!E18</f>
        <v>899</v>
      </c>
      <c r="F18" s="17">
        <v>78</v>
      </c>
      <c r="G18" s="17">
        <v>183</v>
      </c>
      <c r="H18" s="17">
        <v>278</v>
      </c>
      <c r="I18" s="17">
        <v>178</v>
      </c>
      <c r="J18" s="17">
        <v>190</v>
      </c>
      <c r="K18" s="19">
        <f t="shared" si="1"/>
        <v>368</v>
      </c>
      <c r="L18" s="20">
        <f t="shared" si="0"/>
        <v>0</v>
      </c>
    </row>
    <row r="19" spans="1:12" ht="15.6">
      <c r="A19" s="1">
        <f>SEGGI!A19</f>
        <v>1</v>
      </c>
      <c r="B19" s="35">
        <f>SEGGI!B19</f>
        <v>9</v>
      </c>
      <c r="C19" s="35">
        <f>SEGGI!C19</f>
        <v>367</v>
      </c>
      <c r="D19" s="35">
        <f>SEGGI!D19</f>
        <v>390</v>
      </c>
      <c r="E19" s="35">
        <f>SEGGI!E19</f>
        <v>757</v>
      </c>
      <c r="F19" s="17">
        <v>68</v>
      </c>
      <c r="G19" s="17">
        <v>158</v>
      </c>
      <c r="H19" s="17">
        <v>228</v>
      </c>
      <c r="I19" s="17">
        <v>148</v>
      </c>
      <c r="J19" s="17">
        <v>161</v>
      </c>
      <c r="K19" s="19">
        <f t="shared" si="1"/>
        <v>309</v>
      </c>
      <c r="L19" s="20">
        <f t="shared" si="0"/>
        <v>0</v>
      </c>
    </row>
    <row r="20" spans="1:12" ht="15.6">
      <c r="A20" s="1">
        <f>SEGGI!A20</f>
        <v>1</v>
      </c>
      <c r="B20" s="35">
        <f>SEGGI!B20</f>
        <v>10</v>
      </c>
      <c r="C20" s="35">
        <f>SEGGI!C20</f>
        <v>366</v>
      </c>
      <c r="D20" s="35">
        <f>SEGGI!D20</f>
        <v>396</v>
      </c>
      <c r="E20" s="35">
        <f>SEGGI!E20</f>
        <v>762</v>
      </c>
      <c r="F20" s="17">
        <v>56</v>
      </c>
      <c r="G20" s="17">
        <v>141</v>
      </c>
      <c r="H20" s="17">
        <v>204</v>
      </c>
      <c r="I20" s="17">
        <v>147</v>
      </c>
      <c r="J20" s="17">
        <v>145</v>
      </c>
      <c r="K20" s="19">
        <f t="shared" si="1"/>
        <v>292</v>
      </c>
      <c r="L20" s="20">
        <f t="shared" si="0"/>
        <v>0</v>
      </c>
    </row>
    <row r="21" spans="1:12" ht="15.6">
      <c r="A21" s="1">
        <f>SEGGI!A21</f>
        <v>1</v>
      </c>
      <c r="B21" s="35">
        <f>SEGGI!B21</f>
        <v>11</v>
      </c>
      <c r="C21" s="35">
        <f>SEGGI!C21</f>
        <v>358</v>
      </c>
      <c r="D21" s="35">
        <f>SEGGI!D21</f>
        <v>360</v>
      </c>
      <c r="E21" s="35">
        <f>SEGGI!E21</f>
        <v>718</v>
      </c>
      <c r="F21" s="17">
        <v>78</v>
      </c>
      <c r="G21" s="17">
        <v>139</v>
      </c>
      <c r="H21" s="17">
        <v>185</v>
      </c>
      <c r="I21" s="17">
        <v>116</v>
      </c>
      <c r="J21" s="17">
        <v>126</v>
      </c>
      <c r="K21" s="19">
        <f t="shared" si="1"/>
        <v>242</v>
      </c>
      <c r="L21" s="20">
        <f t="shared" si="0"/>
        <v>0</v>
      </c>
    </row>
    <row r="22" spans="1:12" ht="15.6">
      <c r="A22" s="1">
        <f>SEGGI!A22</f>
        <v>1</v>
      </c>
      <c r="B22" s="35">
        <f>SEGGI!B22</f>
        <v>12</v>
      </c>
      <c r="C22" s="35">
        <f>SEGGI!C22</f>
        <v>455</v>
      </c>
      <c r="D22" s="35">
        <f>SEGGI!D22</f>
        <v>447</v>
      </c>
      <c r="E22" s="35">
        <f>SEGGI!E22</f>
        <v>902</v>
      </c>
      <c r="F22" s="17">
        <v>73</v>
      </c>
      <c r="G22" s="17">
        <v>143</v>
      </c>
      <c r="H22" s="17">
        <v>218</v>
      </c>
      <c r="I22" s="17">
        <v>150</v>
      </c>
      <c r="J22" s="17">
        <v>157</v>
      </c>
      <c r="K22" s="19">
        <f t="shared" si="1"/>
        <v>307</v>
      </c>
      <c r="L22" s="20">
        <f t="shared" si="0"/>
        <v>0</v>
      </c>
    </row>
    <row r="23" spans="1:12" ht="15.95" thickBot="1">
      <c r="A23" s="1">
        <f>SEGGI!A23</f>
        <v>1</v>
      </c>
      <c r="B23" s="59">
        <f>SEGGI!B23</f>
        <v>13</v>
      </c>
      <c r="C23" s="59">
        <f>SEGGI!C23</f>
        <v>397</v>
      </c>
      <c r="D23" s="59">
        <f>SEGGI!D23</f>
        <v>446</v>
      </c>
      <c r="E23" s="59">
        <f>SEGGI!E23</f>
        <v>843</v>
      </c>
      <c r="F23" s="50">
        <v>131</v>
      </c>
      <c r="G23" s="50">
        <v>215</v>
      </c>
      <c r="H23" s="50">
        <v>302</v>
      </c>
      <c r="I23" s="166">
        <v>187</v>
      </c>
      <c r="J23" s="166">
        <v>208</v>
      </c>
      <c r="K23" s="60">
        <f t="shared" si="1"/>
        <v>395</v>
      </c>
      <c r="L23" s="61">
        <f t="shared" si="0"/>
        <v>0</v>
      </c>
    </row>
    <row r="24" spans="1:12" ht="15.95" thickTop="1">
      <c r="A24" s="1">
        <f>SEGGI!A24</f>
        <v>2</v>
      </c>
      <c r="B24" s="62">
        <f>SEGGI!B24</f>
        <v>14</v>
      </c>
      <c r="C24" s="62">
        <f>SEGGI!C24</f>
        <v>348</v>
      </c>
      <c r="D24" s="62">
        <f>SEGGI!D24</f>
        <v>448</v>
      </c>
      <c r="E24" s="62">
        <f>SEGGI!E24</f>
        <v>796</v>
      </c>
      <c r="F24" s="16">
        <v>72</v>
      </c>
      <c r="G24" s="16">
        <v>142</v>
      </c>
      <c r="H24" s="16">
        <v>211</v>
      </c>
      <c r="I24" s="16">
        <v>128</v>
      </c>
      <c r="J24" s="16">
        <v>162</v>
      </c>
      <c r="K24" s="42">
        <f t="shared" si="1"/>
        <v>290</v>
      </c>
      <c r="L24" s="58">
        <f t="shared" si="0"/>
        <v>0</v>
      </c>
    </row>
    <row r="25" spans="1:12" ht="15.6">
      <c r="A25" s="1">
        <f>SEGGI!A25</f>
        <v>2</v>
      </c>
      <c r="B25" s="63">
        <f>SEGGI!B25</f>
        <v>15</v>
      </c>
      <c r="C25" s="63">
        <f>SEGGI!C25</f>
        <v>335</v>
      </c>
      <c r="D25" s="63">
        <f>SEGGI!D25</f>
        <v>354</v>
      </c>
      <c r="E25" s="63">
        <f>SEGGI!E25</f>
        <v>689</v>
      </c>
      <c r="F25" s="17">
        <v>64</v>
      </c>
      <c r="G25" s="17">
        <v>121</v>
      </c>
      <c r="H25" s="17">
        <v>183</v>
      </c>
      <c r="I25" s="16">
        <v>125</v>
      </c>
      <c r="J25" s="16">
        <v>122</v>
      </c>
      <c r="K25" s="15">
        <f t="shared" si="1"/>
        <v>247</v>
      </c>
      <c r="L25" s="21">
        <f t="shared" si="0"/>
        <v>0</v>
      </c>
    </row>
    <row r="26" spans="1:12" ht="15.6">
      <c r="A26" s="1">
        <f>SEGGI!A26</f>
        <v>2</v>
      </c>
      <c r="B26" s="63">
        <f>SEGGI!B26</f>
        <v>16</v>
      </c>
      <c r="C26" s="63">
        <f>SEGGI!C26</f>
        <v>358</v>
      </c>
      <c r="D26" s="63">
        <f>SEGGI!D26</f>
        <v>361</v>
      </c>
      <c r="E26" s="63">
        <f>SEGGI!E26</f>
        <v>719</v>
      </c>
      <c r="F26" s="17">
        <v>100</v>
      </c>
      <c r="G26" s="17">
        <v>160</v>
      </c>
      <c r="H26" s="17">
        <v>227</v>
      </c>
      <c r="I26" s="16">
        <v>149</v>
      </c>
      <c r="J26" s="16">
        <v>174</v>
      </c>
      <c r="K26" s="15">
        <f t="shared" si="1"/>
        <v>323</v>
      </c>
      <c r="L26" s="21">
        <f t="shared" si="0"/>
        <v>0</v>
      </c>
    </row>
    <row r="27" spans="1:12" ht="15.6">
      <c r="A27" s="1">
        <f>SEGGI!A27</f>
        <v>2</v>
      </c>
      <c r="B27" s="63">
        <f>SEGGI!B27</f>
        <v>17</v>
      </c>
      <c r="C27" s="63">
        <f>SEGGI!C27</f>
        <v>410</v>
      </c>
      <c r="D27" s="63">
        <f>SEGGI!D27</f>
        <v>426</v>
      </c>
      <c r="E27" s="63">
        <f>SEGGI!E27</f>
        <v>836</v>
      </c>
      <c r="F27" s="17">
        <v>95</v>
      </c>
      <c r="G27" s="17">
        <v>159</v>
      </c>
      <c r="H27" s="17">
        <v>250</v>
      </c>
      <c r="I27" s="16">
        <v>156</v>
      </c>
      <c r="J27" s="16">
        <v>177</v>
      </c>
      <c r="K27" s="15">
        <f t="shared" si="1"/>
        <v>333</v>
      </c>
      <c r="L27" s="21">
        <f t="shared" si="0"/>
        <v>0</v>
      </c>
    </row>
    <row r="28" spans="1:12" ht="15.6">
      <c r="A28" s="1">
        <f>SEGGI!A28</f>
        <v>2</v>
      </c>
      <c r="B28" s="63">
        <f>SEGGI!B28</f>
        <v>18</v>
      </c>
      <c r="C28" s="63">
        <f>SEGGI!C28</f>
        <v>458</v>
      </c>
      <c r="D28" s="63">
        <f>SEGGI!D28</f>
        <v>444</v>
      </c>
      <c r="E28" s="63">
        <f>SEGGI!E28</f>
        <v>902</v>
      </c>
      <c r="F28" s="17">
        <v>106</v>
      </c>
      <c r="G28" s="17">
        <v>185</v>
      </c>
      <c r="H28" s="17">
        <v>291</v>
      </c>
      <c r="I28" s="16">
        <v>187</v>
      </c>
      <c r="J28" s="16">
        <v>203</v>
      </c>
      <c r="K28" s="15">
        <f t="shared" si="1"/>
        <v>390</v>
      </c>
      <c r="L28" s="21">
        <f t="shared" si="0"/>
        <v>0</v>
      </c>
    </row>
    <row r="29" spans="1:12" ht="15.6">
      <c r="A29" s="1">
        <f>SEGGI!A29</f>
        <v>2</v>
      </c>
      <c r="B29" s="63">
        <f>SEGGI!B29</f>
        <v>19</v>
      </c>
      <c r="C29" s="63">
        <f>SEGGI!C29</f>
        <v>415</v>
      </c>
      <c r="D29" s="63">
        <f>SEGGI!D29</f>
        <v>433</v>
      </c>
      <c r="E29" s="63">
        <f>SEGGI!E29</f>
        <v>848</v>
      </c>
      <c r="F29" s="17">
        <v>93</v>
      </c>
      <c r="G29" s="17">
        <v>169</v>
      </c>
      <c r="H29" s="17">
        <v>236</v>
      </c>
      <c r="I29" s="16">
        <v>154</v>
      </c>
      <c r="J29" s="16">
        <v>157</v>
      </c>
      <c r="K29" s="15">
        <f t="shared" si="1"/>
        <v>311</v>
      </c>
      <c r="L29" s="21">
        <f t="shared" si="0"/>
        <v>0</v>
      </c>
    </row>
    <row r="30" spans="1:12" ht="15.6">
      <c r="A30" s="1">
        <f>SEGGI!A30</f>
        <v>2</v>
      </c>
      <c r="B30" s="63">
        <f>SEGGI!B30</f>
        <v>20</v>
      </c>
      <c r="C30" s="63">
        <f>SEGGI!C30</f>
        <v>446</v>
      </c>
      <c r="D30" s="63">
        <f>SEGGI!D30</f>
        <v>442</v>
      </c>
      <c r="E30" s="63">
        <f>SEGGI!E30</f>
        <v>888</v>
      </c>
      <c r="F30" s="17">
        <v>69</v>
      </c>
      <c r="G30" s="17">
        <v>165</v>
      </c>
      <c r="H30" s="17">
        <v>240</v>
      </c>
      <c r="I30" s="16">
        <v>164</v>
      </c>
      <c r="J30" s="16">
        <v>165</v>
      </c>
      <c r="K30" s="15">
        <f t="shared" si="1"/>
        <v>329</v>
      </c>
      <c r="L30" s="21">
        <f t="shared" si="0"/>
        <v>0</v>
      </c>
    </row>
    <row r="31" spans="1:12" ht="15.95" thickBot="1">
      <c r="A31" s="1">
        <f>SEGGI!A31</f>
        <v>2</v>
      </c>
      <c r="B31" s="65">
        <f>SEGGI!B31</f>
        <v>21</v>
      </c>
      <c r="C31" s="65">
        <f>SEGGI!C31</f>
        <v>436</v>
      </c>
      <c r="D31" s="65">
        <f>SEGGI!D31</f>
        <v>393</v>
      </c>
      <c r="E31" s="65">
        <f>SEGGI!E31</f>
        <v>829</v>
      </c>
      <c r="F31" s="50">
        <v>60</v>
      </c>
      <c r="G31" s="50">
        <v>163</v>
      </c>
      <c r="H31" s="50">
        <v>227</v>
      </c>
      <c r="I31" s="167">
        <v>156</v>
      </c>
      <c r="J31" s="16">
        <v>156</v>
      </c>
      <c r="K31" s="49">
        <f t="shared" si="1"/>
        <v>312</v>
      </c>
      <c r="L31" s="67">
        <f t="shared" si="0"/>
        <v>0</v>
      </c>
    </row>
    <row r="32" spans="1:12" ht="15.95" thickTop="1">
      <c r="A32" s="1">
        <f>SEGGI!A32</f>
        <v>3</v>
      </c>
      <c r="B32" s="73">
        <f>SEGGI!B32</f>
        <v>22</v>
      </c>
      <c r="C32" s="73">
        <f>SEGGI!C32</f>
        <v>413</v>
      </c>
      <c r="D32" s="73">
        <f>SEGGI!D32</f>
        <v>453</v>
      </c>
      <c r="E32" s="73">
        <f>SEGGI!E32</f>
        <v>866</v>
      </c>
      <c r="F32" s="139">
        <v>110</v>
      </c>
      <c r="G32" s="70">
        <v>210</v>
      </c>
      <c r="H32" s="70">
        <v>295</v>
      </c>
      <c r="I32" s="168">
        <v>179</v>
      </c>
      <c r="J32" s="169">
        <v>211</v>
      </c>
      <c r="K32" s="45">
        <f t="shared" si="1"/>
        <v>390</v>
      </c>
      <c r="L32" s="64">
        <f t="shared" si="0"/>
        <v>0</v>
      </c>
    </row>
    <row r="33" spans="1:12" ht="15.95" thickBot="1">
      <c r="A33" s="1">
        <f>SEGGI!A33</f>
        <v>3</v>
      </c>
      <c r="B33" s="74">
        <f>SEGGI!B33</f>
        <v>23</v>
      </c>
      <c r="C33" s="74">
        <f>SEGGI!C33</f>
        <v>420</v>
      </c>
      <c r="D33" s="74">
        <f>SEGGI!D33</f>
        <v>445</v>
      </c>
      <c r="E33" s="74">
        <f>SEGGI!E33</f>
        <v>865</v>
      </c>
      <c r="F33" s="140">
        <v>80</v>
      </c>
      <c r="G33" s="50">
        <v>162</v>
      </c>
      <c r="H33" s="50">
        <v>266</v>
      </c>
      <c r="I33" s="16">
        <v>174</v>
      </c>
      <c r="J33" s="66">
        <v>210</v>
      </c>
      <c r="K33" s="13">
        <f t="shared" si="1"/>
        <v>384</v>
      </c>
      <c r="L33" s="32">
        <f t="shared" si="0"/>
        <v>0</v>
      </c>
    </row>
    <row r="34" spans="1:12" ht="15.95" thickTop="1">
      <c r="A34" s="1">
        <f>SEGGI!A34</f>
        <v>2</v>
      </c>
      <c r="B34" s="69">
        <f>SEGGI!B34</f>
        <v>24</v>
      </c>
      <c r="C34" s="69">
        <f>SEGGI!C34</f>
        <v>345</v>
      </c>
      <c r="D34" s="69">
        <f>SEGGI!D34</f>
        <v>380</v>
      </c>
      <c r="E34" s="69">
        <f>SEGGI!E34</f>
        <v>725</v>
      </c>
      <c r="F34" s="139">
        <v>79</v>
      </c>
      <c r="G34" s="70">
        <v>142</v>
      </c>
      <c r="H34" s="70">
        <v>207</v>
      </c>
      <c r="I34" s="70">
        <v>137</v>
      </c>
      <c r="J34" s="71">
        <v>143</v>
      </c>
      <c r="K34" s="47">
        <f t="shared" si="1"/>
        <v>280</v>
      </c>
      <c r="L34" s="72">
        <f t="shared" si="0"/>
        <v>0</v>
      </c>
    </row>
    <row r="35" spans="1:12" ht="15.6">
      <c r="A35" s="1">
        <f>SEGGI!A35</f>
        <v>2</v>
      </c>
      <c r="B35" s="63">
        <f>SEGGI!B35</f>
        <v>25</v>
      </c>
      <c r="C35" s="63">
        <f>SEGGI!C35</f>
        <v>407</v>
      </c>
      <c r="D35" s="63">
        <f>SEGGI!D35</f>
        <v>447</v>
      </c>
      <c r="E35" s="63">
        <f>SEGGI!E35</f>
        <v>854</v>
      </c>
      <c r="F35" s="141">
        <v>87</v>
      </c>
      <c r="G35" s="17">
        <v>172</v>
      </c>
      <c r="H35" s="17">
        <v>249</v>
      </c>
      <c r="I35" s="17">
        <v>158</v>
      </c>
      <c r="J35" s="18">
        <v>185</v>
      </c>
      <c r="K35" s="15">
        <f t="shared" si="1"/>
        <v>343</v>
      </c>
      <c r="L35" s="21">
        <f t="shared" si="0"/>
        <v>0</v>
      </c>
    </row>
    <row r="36" spans="1:12" ht="15.95" thickBot="1">
      <c r="A36" s="1">
        <f>SEGGI!A36</f>
        <v>2</v>
      </c>
      <c r="B36" s="65">
        <f>SEGGI!B36</f>
        <v>26</v>
      </c>
      <c r="C36" s="65">
        <f>SEGGI!C36</f>
        <v>410</v>
      </c>
      <c r="D36" s="65">
        <f>SEGGI!D36</f>
        <v>400</v>
      </c>
      <c r="E36" s="65">
        <f>SEGGI!E36</f>
        <v>810</v>
      </c>
      <c r="F36" s="140">
        <v>89</v>
      </c>
      <c r="G36" s="50">
        <v>163</v>
      </c>
      <c r="H36" s="50">
        <v>226</v>
      </c>
      <c r="I36" s="50">
        <v>155</v>
      </c>
      <c r="J36" s="66">
        <v>163</v>
      </c>
      <c r="K36" s="49">
        <f t="shared" si="1"/>
        <v>318</v>
      </c>
      <c r="L36" s="67">
        <f t="shared" si="0"/>
        <v>0</v>
      </c>
    </row>
    <row r="37" spans="1:12" ht="16.5" thickTop="1" thickBot="1">
      <c r="A37" s="1">
        <f>SEGGI!A37</f>
        <v>3</v>
      </c>
      <c r="B37" s="74">
        <f>SEGGI!B37</f>
        <v>27</v>
      </c>
      <c r="C37" s="74">
        <f>SEGGI!C37</f>
        <v>0</v>
      </c>
      <c r="D37" s="74">
        <f>SEGGI!D37</f>
        <v>0</v>
      </c>
      <c r="E37" s="74">
        <f>SEGGI!E37</f>
        <v>0</v>
      </c>
      <c r="F37" s="142">
        <v>3</v>
      </c>
      <c r="G37" s="143">
        <v>3</v>
      </c>
      <c r="H37" s="143">
        <v>5</v>
      </c>
      <c r="I37" s="143">
        <v>12</v>
      </c>
      <c r="J37" s="144">
        <v>4</v>
      </c>
      <c r="K37" s="13">
        <f t="shared" si="1"/>
        <v>16</v>
      </c>
      <c r="L37" s="68">
        <f t="shared" si="0"/>
        <v>-1</v>
      </c>
    </row>
    <row r="38" spans="1:12" ht="15.95" thickTop="1">
      <c r="A38" s="1">
        <f>SEGGI!A38</f>
        <v>2</v>
      </c>
      <c r="B38" s="69">
        <f>SEGGI!B38</f>
        <v>28</v>
      </c>
      <c r="C38" s="69">
        <f>SEGGI!C38</f>
        <v>323</v>
      </c>
      <c r="D38" s="69">
        <f>SEGGI!D38</f>
        <v>367</v>
      </c>
      <c r="E38" s="69">
        <f>SEGGI!E38</f>
        <v>690</v>
      </c>
      <c r="F38" s="139">
        <v>97</v>
      </c>
      <c r="G38" s="70">
        <v>163</v>
      </c>
      <c r="H38" s="70">
        <v>229</v>
      </c>
      <c r="I38" s="170">
        <v>140</v>
      </c>
      <c r="J38" s="171">
        <v>169</v>
      </c>
      <c r="K38" s="47">
        <f t="shared" si="1"/>
        <v>309</v>
      </c>
      <c r="L38" s="72">
        <f t="shared" si="0"/>
        <v>0</v>
      </c>
    </row>
    <row r="39" spans="1:12" ht="15.6">
      <c r="A39" s="1">
        <f>SEGGI!A39</f>
        <v>2</v>
      </c>
      <c r="B39" s="63">
        <f>SEGGI!B39</f>
        <v>29</v>
      </c>
      <c r="C39" s="63">
        <f>SEGGI!C39</f>
        <v>312</v>
      </c>
      <c r="D39" s="63">
        <f>SEGGI!D39</f>
        <v>375</v>
      </c>
      <c r="E39" s="63">
        <f>SEGGI!E39</f>
        <v>687</v>
      </c>
      <c r="F39" s="141">
        <v>53</v>
      </c>
      <c r="G39" s="17">
        <v>116</v>
      </c>
      <c r="H39" s="17">
        <v>191</v>
      </c>
      <c r="I39" s="172">
        <v>111</v>
      </c>
      <c r="J39" s="173">
        <v>157</v>
      </c>
      <c r="K39" s="15">
        <f t="shared" si="1"/>
        <v>268</v>
      </c>
      <c r="L39" s="21">
        <f t="shared" si="0"/>
        <v>0</v>
      </c>
    </row>
    <row r="40" spans="1:12" ht="15.95" thickBot="1">
      <c r="A40" s="1">
        <f>SEGGI!A40</f>
        <v>2</v>
      </c>
      <c r="B40" s="65">
        <f>SEGGI!B40</f>
        <v>30</v>
      </c>
      <c r="C40" s="65">
        <f>SEGGI!C40</f>
        <v>286</v>
      </c>
      <c r="D40" s="65">
        <f>SEGGI!D40</f>
        <v>362</v>
      </c>
      <c r="E40" s="65">
        <f>SEGGI!E40</f>
        <v>648</v>
      </c>
      <c r="F40" s="140">
        <v>68</v>
      </c>
      <c r="G40" s="50">
        <v>126</v>
      </c>
      <c r="H40" s="50">
        <v>213</v>
      </c>
      <c r="I40" s="174">
        <v>141</v>
      </c>
      <c r="J40" s="175">
        <v>161</v>
      </c>
      <c r="K40" s="49">
        <f t="shared" si="1"/>
        <v>302</v>
      </c>
      <c r="L40" s="67">
        <f t="shared" si="0"/>
        <v>0</v>
      </c>
    </row>
    <row r="41" spans="1:12" ht="15.95" thickTop="1">
      <c r="A41" s="1">
        <f>SEGGI!A41</f>
        <v>3</v>
      </c>
      <c r="B41" s="73">
        <f>SEGGI!B41</f>
        <v>31</v>
      </c>
      <c r="C41" s="73">
        <f>SEGGI!C41</f>
        <v>270</v>
      </c>
      <c r="D41" s="73">
        <f>SEGGI!D41</f>
        <v>300</v>
      </c>
      <c r="E41" s="73">
        <f>SEGGI!E41</f>
        <v>570</v>
      </c>
      <c r="F41" s="16">
        <v>61</v>
      </c>
      <c r="G41" s="16">
        <v>117</v>
      </c>
      <c r="H41" s="16">
        <v>180</v>
      </c>
      <c r="I41" s="16">
        <v>103</v>
      </c>
      <c r="J41" s="16">
        <v>120</v>
      </c>
      <c r="K41" s="45">
        <f t="shared" si="1"/>
        <v>223</v>
      </c>
      <c r="L41" s="64">
        <f t="shared" si="0"/>
        <v>0</v>
      </c>
    </row>
    <row r="42" spans="1:12" ht="15.6">
      <c r="A42" s="1">
        <f>SEGGI!A42</f>
        <v>3</v>
      </c>
      <c r="B42" s="74">
        <f>SEGGI!B42</f>
        <v>32</v>
      </c>
      <c r="C42" s="74">
        <f>SEGGI!C42</f>
        <v>314</v>
      </c>
      <c r="D42" s="74">
        <f>SEGGI!D42</f>
        <v>355</v>
      </c>
      <c r="E42" s="74">
        <f>SEGGI!E42</f>
        <v>669</v>
      </c>
      <c r="F42" s="17">
        <v>78</v>
      </c>
      <c r="G42" s="17">
        <v>135</v>
      </c>
      <c r="H42" s="17">
        <v>229</v>
      </c>
      <c r="I42" s="16">
        <v>146</v>
      </c>
      <c r="J42" s="16">
        <v>158</v>
      </c>
      <c r="K42" s="13">
        <f t="shared" si="1"/>
        <v>304</v>
      </c>
      <c r="L42" s="29">
        <f t="shared" si="0"/>
        <v>0</v>
      </c>
    </row>
    <row r="43" spans="1:12" ht="15.6">
      <c r="A43" s="1">
        <f>SEGGI!A43</f>
        <v>3</v>
      </c>
      <c r="B43" s="74">
        <f>SEGGI!B43</f>
        <v>33</v>
      </c>
      <c r="C43" s="74">
        <f>SEGGI!C43</f>
        <v>319</v>
      </c>
      <c r="D43" s="74">
        <f>SEGGI!D43</f>
        <v>362</v>
      </c>
      <c r="E43" s="74">
        <f>SEGGI!E43</f>
        <v>681</v>
      </c>
      <c r="F43" s="17">
        <v>61</v>
      </c>
      <c r="G43" s="17">
        <v>133</v>
      </c>
      <c r="H43" s="17">
        <v>223</v>
      </c>
      <c r="I43" s="16">
        <v>141</v>
      </c>
      <c r="J43" s="16">
        <v>167</v>
      </c>
      <c r="K43" s="13">
        <f t="shared" si="1"/>
        <v>308</v>
      </c>
      <c r="L43" s="29">
        <f t="shared" si="0"/>
        <v>0</v>
      </c>
    </row>
    <row r="44" spans="1:12" ht="15.6">
      <c r="A44" s="1">
        <f>SEGGI!A44</f>
        <v>3</v>
      </c>
      <c r="B44" s="74">
        <f>SEGGI!B44</f>
        <v>34</v>
      </c>
      <c r="C44" s="74">
        <f>SEGGI!C44</f>
        <v>357</v>
      </c>
      <c r="D44" s="74">
        <f>SEGGI!D44</f>
        <v>381</v>
      </c>
      <c r="E44" s="74">
        <f>SEGGI!E44</f>
        <v>738</v>
      </c>
      <c r="F44" s="17">
        <v>71</v>
      </c>
      <c r="G44" s="17">
        <v>130</v>
      </c>
      <c r="H44" s="17">
        <v>199</v>
      </c>
      <c r="I44" s="16">
        <v>137</v>
      </c>
      <c r="J44" s="16">
        <v>161</v>
      </c>
      <c r="K44" s="13">
        <f t="shared" si="1"/>
        <v>298</v>
      </c>
      <c r="L44" s="29">
        <f t="shared" si="0"/>
        <v>0</v>
      </c>
    </row>
    <row r="45" spans="1:12" ht="15.6">
      <c r="A45" s="1">
        <f>SEGGI!A45</f>
        <v>3</v>
      </c>
      <c r="B45" s="74">
        <f>SEGGI!B45</f>
        <v>35</v>
      </c>
      <c r="C45" s="74">
        <f>SEGGI!C45</f>
        <v>341</v>
      </c>
      <c r="D45" s="74">
        <f>SEGGI!D45</f>
        <v>376</v>
      </c>
      <c r="E45" s="74">
        <f>SEGGI!E45</f>
        <v>717</v>
      </c>
      <c r="F45" s="17">
        <v>85</v>
      </c>
      <c r="G45" s="17">
        <v>157</v>
      </c>
      <c r="H45" s="17">
        <v>241</v>
      </c>
      <c r="I45" s="16">
        <v>148</v>
      </c>
      <c r="J45" s="16">
        <v>168</v>
      </c>
      <c r="K45" s="13">
        <f t="shared" si="1"/>
        <v>316</v>
      </c>
      <c r="L45" s="29">
        <f t="shared" si="0"/>
        <v>0</v>
      </c>
    </row>
    <row r="46" spans="1:12" ht="15.6">
      <c r="A46" s="1">
        <f>SEGGI!A46</f>
        <v>3</v>
      </c>
      <c r="B46" s="74">
        <f>SEGGI!B46</f>
        <v>36</v>
      </c>
      <c r="C46" s="74">
        <f>SEGGI!C46</f>
        <v>406</v>
      </c>
      <c r="D46" s="74">
        <f>SEGGI!D46</f>
        <v>470</v>
      </c>
      <c r="E46" s="74">
        <f>SEGGI!E46</f>
        <v>876</v>
      </c>
      <c r="F46" s="17">
        <v>105</v>
      </c>
      <c r="G46" s="17">
        <v>175</v>
      </c>
      <c r="H46" s="17">
        <v>260</v>
      </c>
      <c r="I46" s="16">
        <v>176</v>
      </c>
      <c r="J46" s="16">
        <v>191</v>
      </c>
      <c r="K46" s="13">
        <f t="shared" si="1"/>
        <v>367</v>
      </c>
      <c r="L46" s="29">
        <f t="shared" si="0"/>
        <v>0</v>
      </c>
    </row>
    <row r="47" spans="1:12" ht="15.6">
      <c r="A47" s="1">
        <f>SEGGI!A47</f>
        <v>3</v>
      </c>
      <c r="B47" s="74">
        <f>SEGGI!B47</f>
        <v>37</v>
      </c>
      <c r="C47" s="74">
        <f>SEGGI!C47</f>
        <v>443</v>
      </c>
      <c r="D47" s="74">
        <f>SEGGI!D47</f>
        <v>438</v>
      </c>
      <c r="E47" s="74">
        <f>SEGGI!E47</f>
        <v>881</v>
      </c>
      <c r="F47" s="17">
        <v>82</v>
      </c>
      <c r="G47" s="17">
        <v>152</v>
      </c>
      <c r="H47" s="17">
        <v>244</v>
      </c>
      <c r="I47" s="16">
        <v>173</v>
      </c>
      <c r="J47" s="16">
        <v>178</v>
      </c>
      <c r="K47" s="13">
        <f t="shared" si="1"/>
        <v>351</v>
      </c>
      <c r="L47" s="29">
        <f t="shared" si="0"/>
        <v>0</v>
      </c>
    </row>
    <row r="48" spans="1:12" ht="15.6">
      <c r="A48" s="1">
        <f>SEGGI!A48</f>
        <v>3</v>
      </c>
      <c r="B48" s="74">
        <f>SEGGI!B48</f>
        <v>38</v>
      </c>
      <c r="C48" s="74">
        <f>SEGGI!C48</f>
        <v>305</v>
      </c>
      <c r="D48" s="74">
        <f>SEGGI!D48</f>
        <v>330</v>
      </c>
      <c r="E48" s="74">
        <f>SEGGI!E48</f>
        <v>635</v>
      </c>
      <c r="F48" s="17">
        <v>96</v>
      </c>
      <c r="G48" s="17">
        <v>145</v>
      </c>
      <c r="H48" s="17">
        <v>214</v>
      </c>
      <c r="I48" s="16">
        <v>141</v>
      </c>
      <c r="J48" s="16">
        <v>165</v>
      </c>
      <c r="K48" s="13">
        <f t="shared" si="1"/>
        <v>306</v>
      </c>
      <c r="L48" s="29">
        <f t="shared" si="0"/>
        <v>0</v>
      </c>
    </row>
    <row r="49" spans="1:989" ht="15.6">
      <c r="A49" s="1">
        <f>SEGGI!A49</f>
        <v>3</v>
      </c>
      <c r="B49" s="74">
        <f>SEGGI!B49</f>
        <v>39</v>
      </c>
      <c r="C49" s="74">
        <f>SEGGI!C49</f>
        <v>325</v>
      </c>
      <c r="D49" s="74">
        <f>SEGGI!D49</f>
        <v>350</v>
      </c>
      <c r="E49" s="74">
        <f>SEGGI!E49</f>
        <v>675</v>
      </c>
      <c r="F49" s="17">
        <v>72</v>
      </c>
      <c r="G49" s="17">
        <v>123</v>
      </c>
      <c r="H49" s="17">
        <v>194</v>
      </c>
      <c r="I49" s="16">
        <v>146</v>
      </c>
      <c r="J49" s="16">
        <v>155</v>
      </c>
      <c r="K49" s="13">
        <f t="shared" si="1"/>
        <v>301</v>
      </c>
      <c r="L49" s="29">
        <f t="shared" si="0"/>
        <v>0</v>
      </c>
    </row>
    <row r="50" spans="1:989" ht="15.6">
      <c r="A50" s="1">
        <f>SEGGI!A50</f>
        <v>3</v>
      </c>
      <c r="B50" s="74">
        <f>SEGGI!B50</f>
        <v>40</v>
      </c>
      <c r="C50" s="74">
        <f>SEGGI!C50</f>
        <v>387</v>
      </c>
      <c r="D50" s="74">
        <f>SEGGI!D50</f>
        <v>433</v>
      </c>
      <c r="E50" s="74">
        <f>SEGGI!E50</f>
        <v>820</v>
      </c>
      <c r="F50" s="17">
        <v>93</v>
      </c>
      <c r="G50" s="17">
        <v>173</v>
      </c>
      <c r="H50" s="17">
        <v>270</v>
      </c>
      <c r="I50" s="16">
        <v>184</v>
      </c>
      <c r="J50" s="16">
        <v>197</v>
      </c>
      <c r="K50" s="13">
        <f t="shared" si="1"/>
        <v>381</v>
      </c>
      <c r="L50" s="29">
        <f t="shared" si="0"/>
        <v>0</v>
      </c>
    </row>
    <row r="51" spans="1:989" ht="15.95" thickBot="1">
      <c r="B51" s="22" t="s">
        <v>17</v>
      </c>
      <c r="C51" s="23">
        <f t="shared" ref="C51:K51" si="2">SUM(C11:C50)</f>
        <v>14512</v>
      </c>
      <c r="D51" s="24">
        <f t="shared" si="2"/>
        <v>15573</v>
      </c>
      <c r="E51" s="25">
        <f t="shared" si="2"/>
        <v>30085</v>
      </c>
      <c r="F51" s="27">
        <f t="shared" si="2"/>
        <v>3277</v>
      </c>
      <c r="G51" s="27">
        <f t="shared" si="2"/>
        <v>6025</v>
      </c>
      <c r="H51" s="27">
        <f t="shared" si="2"/>
        <v>8988</v>
      </c>
      <c r="I51" s="27">
        <f t="shared" si="2"/>
        <v>5861</v>
      </c>
      <c r="J51" s="27">
        <f t="shared" si="2"/>
        <v>6465</v>
      </c>
      <c r="K51" s="28">
        <f t="shared" si="2"/>
        <v>12326</v>
      </c>
      <c r="L51" s="9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</row>
    <row r="52" spans="1:989" ht="12.75" customHeight="1" thickBot="1"/>
    <row r="53" spans="1:989" ht="13.5" thickTop="1" thickBot="1">
      <c r="F53" s="5">
        <f>F51/$E51</f>
        <v>0.10892471331228187</v>
      </c>
      <c r="G53" s="5">
        <f t="shared" ref="G53:H53" si="3">G51/$E51</f>
        <v>0.20026591324580356</v>
      </c>
      <c r="H53" s="5">
        <f t="shared" si="3"/>
        <v>0.29875353166029583</v>
      </c>
      <c r="I53" s="6">
        <f>I51/$K51</f>
        <v>0.47549894531883824</v>
      </c>
      <c r="J53" s="7">
        <f>J51/$K51</f>
        <v>0.52450105468116182</v>
      </c>
      <c r="K53" s="8">
        <f>K51/$E51</f>
        <v>0.40970583347182982</v>
      </c>
    </row>
    <row r="54" spans="1:989" ht="12.95" thickTop="1"/>
    <row r="55" spans="1:989" ht="18" customHeight="1"/>
    <row r="56" spans="1:989" ht="18" customHeight="1">
      <c r="F56" s="33"/>
      <c r="G56" s="33"/>
    </row>
    <row r="57" spans="1:989" ht="18" customHeight="1"/>
    <row r="58" spans="1:989" ht="18" customHeight="1"/>
    <row r="59" spans="1:989" ht="18" customHeight="1"/>
    <row r="60" spans="1:989" ht="18" customHeight="1"/>
    <row r="61" spans="1:989" ht="18" customHeight="1"/>
    <row r="62" spans="1:989" ht="18" customHeight="1"/>
    <row r="63" spans="1:989" ht="18" customHeight="1"/>
    <row r="64" spans="1:989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</sheetData>
  <sheetProtection algorithmName="SHA-512" hashValue="AdD7j27vRGyicCKAkwgbV8h6YhAPDu69j0E7lHBX722m1DGbEbgR8JCgudVxM+OrgYBVlG+YASwQNqjc2TNy5Q==" saltValue="Ao14Hg3wtR7/9KrbKIJdLw==" spinCount="100000" sheet="1" autoFilter="0"/>
  <protectedRanges>
    <protectedRange algorithmName="SHA-512" hashValue="kW3JCvZE1XqnYreVz9cPrIuM39/s5y3Tpb0KOcUH8mEmVo+zKuH0LNJ2DyTrkaRVcSgj3fDTch+e4sQx7O+svA==" saltValue="OkfGXUl0vRC8WvvXojD+Zw==" spinCount="100000" sqref="F38:J40" name="POSTAZIONE2C"/>
    <protectedRange algorithmName="SHA-512" hashValue="LmAXqTfIAgjx6g0Ba2A+sqIUBksCEOmewQ8oyNIfd+3mBE7BjP6WNISdpEaw6Y7JcD9SFJ0yqUFnve/d5w7ykQ==" saltValue="tgzzuC//xzwl3HKJEZxr6A==" spinCount="100000" sqref="F34:J36" name="POSTAZIONE2B"/>
    <protectedRange algorithmName="SHA-512" hashValue="U5+zaXVN05LArOSRXhJSWD4zH9eBnuj05j4e9KLpqeCjq8oZP0J/C7vD6EewgYx2pCdiUOWQFsqr3UJEowu/Sw==" saltValue="Ylvi+TiTenedxk4/QDbx7Q==" spinCount="100000" sqref="F24:J31" name="POSTAZIONE2A"/>
    <protectedRange algorithmName="SHA-512" hashValue="Eba/b19uyrNJhuCEU+bLmTd2Zu8zw95qE7rJkA+PhUQ5VSwRAQU+pS0vepVBPVIWdpwpAG47XjMRQfSu383oDA==" saltValue="7je5ydYWLOD0GIxvDvWzWA==" spinCount="100000" sqref="F11:J23" name="POSTAZIONE1A"/>
    <protectedRange algorithmName="SHA-512" hashValue="yHGJsNrUHbj1ar9BiSzijBcsdvygKmBn3zPZHq1N+PZdch1PsaTdV6aJ76hlIZjNiQiUN6M/zyuBRnIv0/WQAw==" saltValue="lh7P+35JaBpvP7J2xGfLCg==" spinCount="100000" sqref="F32:J33" name="POSTAZIONE3A"/>
    <protectedRange algorithmName="SHA-512" hashValue="yp2RY9ZstrjZLLaRrnsN16MUkA8FtcaW8EXC13kNLwUczD8C2PtfdUKWjNgibr7go9hbiIAPCjcjL9+DJTmiQQ==" saltValue="VBoPLvb0pW/6gsLLfFaZWQ==" spinCount="100000" sqref="F37:J37" name="POSTAZIONE3B"/>
    <protectedRange algorithmName="SHA-512" hashValue="bXP6iiDw5eMBcdRGydzLIexCtEaawWoVgV4SOZ3x94m7h1atAweilqJ651YvQ2iZd/ArqZvzBWFaMpqxGaaceA==" saltValue="CFNL4khmRgV0c77jc+c0Og==" spinCount="100000" sqref="F41:J50" name="POSTAZIONE3C"/>
  </protectedRanges>
  <autoFilter ref="A1:A1053" xr:uid="{F9570E91-7667-4C7C-8F8F-D9826FCFC6F3}"/>
  <mergeCells count="17">
    <mergeCell ref="A4:A10"/>
    <mergeCell ref="B4:B10"/>
    <mergeCell ref="C4:E7"/>
    <mergeCell ref="C8:C10"/>
    <mergeCell ref="I9:K9"/>
    <mergeCell ref="F8:H8"/>
    <mergeCell ref="D8:D10"/>
    <mergeCell ref="E8:E10"/>
    <mergeCell ref="C2:E2"/>
    <mergeCell ref="F2:K3"/>
    <mergeCell ref="L8:L10"/>
    <mergeCell ref="F7:K7"/>
    <mergeCell ref="F4:K6"/>
    <mergeCell ref="I8:K8"/>
    <mergeCell ref="F9:F10"/>
    <mergeCell ref="G9:G10"/>
    <mergeCell ref="H9:H10"/>
  </mergeCells>
  <conditionalFormatting sqref="B111:K151">
    <cfRule type="expression" dxfId="14" priority="1">
      <formula>OR(CELL("COL") = COLUMN(),CELL("RIGA") = ROW())</formula>
    </cfRule>
  </conditionalFormatting>
  <dataValidations count="10">
    <dataValidation type="whole" operator="greaterThanOrEqual" allowBlank="1" sqref="K11:K50" xr:uid="{3251D6A4-DA72-4F4A-ACD9-625C428768C0}">
      <formula1>$H11</formula1>
    </dataValidation>
    <dataValidation type="whole" operator="greaterThan" allowBlank="1" sqref="L8 L11:L1053 M1:ALA1053 B11:E1053 F51:K1053" xr:uid="{0852140E-21E9-4842-8EFD-E98F664EF6EB}">
      <formula1>0</formula1>
      <formula2>0</formula2>
    </dataValidation>
    <dataValidation type="whole" allowBlank="1" showErrorMessage="1" errorTitle="Errore" error="Inserire un Numero_x000a_- NON INFERIORE alla precedente RILEVAZIONE_x000a_- NON SUPERIORE al TOTALE ELETTORI" sqref="G38:G50 G11:G36" xr:uid="{D828CFB4-B93F-4A25-A68C-8C81C86CBC44}">
      <formula1>$F11</formula1>
      <formula2>$E11</formula2>
    </dataValidation>
    <dataValidation type="whole" allowBlank="1" showErrorMessage="1" errorTitle="Errore" error="Inserire un Numero_x000a_- NON SUPERIORE al TOTALE ELETTORI" sqref="F11:F36 F38:F50" xr:uid="{A394436C-07B0-4048-B071-47C823834093}">
      <formula1>0</formula1>
      <formula2>$E11</formula2>
    </dataValidation>
    <dataValidation type="whole" allowBlank="1" showInputMessage="1" showErrorMessage="1" errorTitle="Errore" error="Inserire un Numero_x000a_- NON INFERIORE alla PRECEDENTE RILEVAZIONE_x000a_- NON SUPERIORE al TOTALE ELETTORI" sqref="G37:H37" xr:uid="{6EE0DCA6-9CEF-42D5-98BD-51E579583247}">
      <formula1>F37</formula1>
      <formula2>$E$51</formula2>
    </dataValidation>
    <dataValidation type="whole" allowBlank="1" showErrorMessage="1" errorTitle="Errore" error="Inserire un Numero_x000a_- NON INFERIORE alla precedente RILEVAZIONE_x000a_- NON SUPERIORE al TOTALE ELETTORI" sqref="H11:H36 H38:H50" xr:uid="{1A54ED57-FE22-4EA3-8FF7-734CC4226314}">
      <formula1>$G11</formula1>
      <formula2>$E11</formula2>
    </dataValidation>
    <dataValidation type="whole" allowBlank="1" showInputMessage="1" showErrorMessage="1" errorTitle="Errore" error="Inserire un Numero_x000a_- NON SUPERIORE al TOTALE ELETTOR" sqref="F37" xr:uid="{DF12BA92-BE55-4F22-A311-758D0CCAB667}">
      <formula1>0</formula1>
      <formula2>$E$51</formula2>
    </dataValidation>
    <dataValidation type="whole" allowBlank="1" showErrorMessage="1" errorTitle="Errore" error="Inserire un Numero_x000a_- NON SUPERIORE al TOTALE ELETTORI" sqref="I37:J37" xr:uid="{8CA37375-E88A-4D06-92D1-4375D78C91A4}">
      <formula1>0</formula1>
      <formula2>$E$51</formula2>
    </dataValidation>
    <dataValidation type="whole" operator="lessThanOrEqual" allowBlank="1" showErrorMessage="1" errorTitle="Errore" error="Inserire un Numero_x000a_- NON SUPERIORE al TOTALE ELETTORI MASCHI" sqref="I11:I36 I38:I50" xr:uid="{0DEAE1E7-01EE-46B4-83F4-686546DA2163}">
      <formula1>C11</formula1>
    </dataValidation>
    <dataValidation type="whole" operator="lessThanOrEqual" allowBlank="1" showErrorMessage="1" errorTitle="Errore" error="Inserire un Numero_x000a_- NON SUPERIORE al TOTALE ELETTORI FEMMINE" sqref="J11:J36 J38:J50" xr:uid="{8B6CDD7E-1D7C-43BE-880C-BD7BAB62FAB0}">
      <formula1>D11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6185F-BF2B-4106-B950-69BC6398D3BC}">
  <dimension ref="A1:ALA1053"/>
  <sheetViews>
    <sheetView showGridLines="0" topLeftCell="A2" zoomScale="150" zoomScaleNormal="150" workbookViewId="0">
      <selection activeCell="J44" sqref="J44"/>
    </sheetView>
  </sheetViews>
  <sheetFormatPr defaultColWidth="11.5703125" defaultRowHeight="12.75" customHeight="1"/>
  <cols>
    <col min="2" max="11" width="9" customWidth="1"/>
    <col min="12" max="12" width="12.5703125" style="1" customWidth="1"/>
    <col min="13" max="989" width="9" customWidth="1"/>
  </cols>
  <sheetData>
    <row r="1" spans="1:12" ht="39.75" hidden="1" customHeight="1">
      <c r="A1" s="138" t="s">
        <v>18</v>
      </c>
      <c r="B1" s="1"/>
      <c r="E1" s="2"/>
    </row>
    <row r="2" spans="1:12" ht="18" customHeight="1">
      <c r="C2" s="178" t="s">
        <v>1</v>
      </c>
      <c r="D2" s="178"/>
      <c r="E2" s="178"/>
      <c r="F2" s="209" t="str">
        <f>SEGGI!F2</f>
        <v>REFERENDUM ABROGATIVI DI DOMENICA 8 E LUNEDI’ 9 GIUGNO 2025</v>
      </c>
      <c r="G2" s="209"/>
      <c r="H2" s="209"/>
      <c r="I2" s="209"/>
      <c r="J2" s="209"/>
      <c r="K2" s="209"/>
      <c r="L2" s="34"/>
    </row>
    <row r="3" spans="1:12" ht="12.75" customHeight="1" thickBot="1">
      <c r="F3" s="210"/>
      <c r="G3" s="210"/>
      <c r="H3" s="210"/>
      <c r="I3" s="210"/>
      <c r="J3" s="210"/>
      <c r="K3" s="210"/>
      <c r="L3" s="34"/>
    </row>
    <row r="4" spans="1:12" ht="12.95" thickBot="1">
      <c r="A4" s="226" t="str">
        <f>SEGGI!A4</f>
        <v>POSTAZIONE</v>
      </c>
      <c r="B4" s="180" t="s">
        <v>4</v>
      </c>
      <c r="C4" s="183" t="s">
        <v>5</v>
      </c>
      <c r="D4" s="184"/>
      <c r="E4" s="185"/>
      <c r="F4" s="189" t="s">
        <v>19</v>
      </c>
      <c r="G4" s="190"/>
      <c r="H4" s="190"/>
      <c r="I4" s="190"/>
      <c r="J4" s="190"/>
      <c r="K4" s="191"/>
      <c r="L4" s="34"/>
    </row>
    <row r="5" spans="1:12" ht="46.5" customHeight="1" thickTop="1" thickBot="1">
      <c r="A5" s="226"/>
      <c r="B5" s="181"/>
      <c r="C5" s="186"/>
      <c r="D5" s="187"/>
      <c r="E5" s="188"/>
      <c r="F5" s="192"/>
      <c r="G5" s="193"/>
      <c r="H5" s="193"/>
      <c r="I5" s="193"/>
      <c r="J5" s="193"/>
      <c r="K5" s="194"/>
    </row>
    <row r="6" spans="1:12" ht="13.5" thickTop="1" thickBot="1">
      <c r="A6" s="226"/>
      <c r="B6" s="181"/>
      <c r="C6" s="186"/>
      <c r="D6" s="187"/>
      <c r="E6" s="188"/>
      <c r="F6" s="217"/>
      <c r="G6" s="218"/>
      <c r="H6" s="218"/>
      <c r="I6" s="218"/>
      <c r="J6" s="218"/>
      <c r="K6" s="219"/>
      <c r="L6" s="34"/>
    </row>
    <row r="7" spans="1:12" ht="13.5" thickTop="1" thickBot="1">
      <c r="A7" s="226"/>
      <c r="B7" s="181"/>
      <c r="C7" s="186"/>
      <c r="D7" s="187"/>
      <c r="E7" s="188"/>
      <c r="F7" s="233" t="s">
        <v>25</v>
      </c>
      <c r="G7" s="234"/>
      <c r="H7" s="234"/>
      <c r="I7" s="234"/>
      <c r="J7" s="234"/>
      <c r="K7" s="235"/>
      <c r="L7" s="34"/>
    </row>
    <row r="8" spans="1:12" ht="12.75" customHeight="1" thickTop="1" thickBot="1">
      <c r="A8" s="226"/>
      <c r="B8" s="181"/>
      <c r="C8" s="200" t="s">
        <v>7</v>
      </c>
      <c r="D8" s="202" t="s">
        <v>8</v>
      </c>
      <c r="E8" s="204" t="s">
        <v>9</v>
      </c>
      <c r="F8" s="230" t="s">
        <v>11</v>
      </c>
      <c r="G8" s="231"/>
      <c r="H8" s="231"/>
      <c r="I8" s="220" t="s">
        <v>12</v>
      </c>
      <c r="J8" s="221"/>
      <c r="K8" s="222"/>
      <c r="L8" s="211" t="s">
        <v>21</v>
      </c>
    </row>
    <row r="9" spans="1:12" ht="15.75" customHeight="1" thickTop="1" thickBot="1">
      <c r="A9" s="226"/>
      <c r="B9" s="181"/>
      <c r="C9" s="200"/>
      <c r="D9" s="202" t="s">
        <v>8</v>
      </c>
      <c r="E9" s="204" t="s">
        <v>13</v>
      </c>
      <c r="F9" s="223" t="s">
        <v>22</v>
      </c>
      <c r="G9" s="225" t="s">
        <v>23</v>
      </c>
      <c r="H9" s="225" t="s">
        <v>24</v>
      </c>
      <c r="I9" s="228" t="s">
        <v>14</v>
      </c>
      <c r="J9" s="228" t="e">
        <v>#REF!</v>
      </c>
      <c r="K9" s="229" t="e">
        <v>#REF!</v>
      </c>
      <c r="L9" s="212"/>
    </row>
    <row r="10" spans="1:12" ht="13.5" thickTop="1" thickBot="1">
      <c r="A10" s="226"/>
      <c r="B10" s="181"/>
      <c r="C10" s="227"/>
      <c r="D10" s="207"/>
      <c r="E10" s="232" t="s">
        <v>13</v>
      </c>
      <c r="F10" s="224"/>
      <c r="G10" s="225"/>
      <c r="H10" s="225"/>
      <c r="I10" s="37" t="s">
        <v>7</v>
      </c>
      <c r="J10" s="37" t="s">
        <v>8</v>
      </c>
      <c r="K10" s="38" t="s">
        <v>13</v>
      </c>
      <c r="L10" s="213"/>
    </row>
    <row r="11" spans="1:12" ht="15.6">
      <c r="A11" s="1">
        <f>SEGGI!A11</f>
        <v>1</v>
      </c>
      <c r="B11" s="35">
        <f>SEGGI!B11</f>
        <v>1</v>
      </c>
      <c r="C11" s="35">
        <f>SEGGI!C11</f>
        <v>325</v>
      </c>
      <c r="D11" s="35">
        <f>SEGGI!D11</f>
        <v>354</v>
      </c>
      <c r="E11" s="35">
        <f>SEGGI!E11</f>
        <v>679</v>
      </c>
      <c r="F11" s="17">
        <v>78</v>
      </c>
      <c r="G11" s="17">
        <v>134</v>
      </c>
      <c r="H11" s="17">
        <v>194</v>
      </c>
      <c r="I11" s="17">
        <v>127</v>
      </c>
      <c r="J11" s="17">
        <v>119</v>
      </c>
      <c r="K11" s="36">
        <f>SUM(I11+J11)</f>
        <v>246</v>
      </c>
      <c r="L11" s="57">
        <f t="shared" ref="L11:L51" si="0">IF($E11&lt;K11,-1,0)</f>
        <v>0</v>
      </c>
    </row>
    <row r="12" spans="1:12" ht="15.6">
      <c r="A12" s="1">
        <f>SEGGI!A12</f>
        <v>1</v>
      </c>
      <c r="B12" s="35">
        <f>SEGGI!B12</f>
        <v>2</v>
      </c>
      <c r="C12" s="35">
        <f>SEGGI!C12</f>
        <v>403</v>
      </c>
      <c r="D12" s="35">
        <f>SEGGI!D12</f>
        <v>386</v>
      </c>
      <c r="E12" s="35">
        <f>SEGGI!E12</f>
        <v>789</v>
      </c>
      <c r="F12" s="17">
        <v>110</v>
      </c>
      <c r="G12" s="17">
        <v>180</v>
      </c>
      <c r="H12" s="17">
        <v>248</v>
      </c>
      <c r="I12" s="17">
        <v>166</v>
      </c>
      <c r="J12" s="17">
        <v>171</v>
      </c>
      <c r="K12" s="19">
        <f t="shared" ref="K12:K50" si="1">SUM(I12+J12)</f>
        <v>337</v>
      </c>
      <c r="L12" s="20">
        <f t="shared" si="0"/>
        <v>0</v>
      </c>
    </row>
    <row r="13" spans="1:12" ht="15.6">
      <c r="A13" s="1">
        <f>SEGGI!A13</f>
        <v>1</v>
      </c>
      <c r="B13" s="35">
        <f>SEGGI!B13</f>
        <v>3</v>
      </c>
      <c r="C13" s="35">
        <f>SEGGI!C13</f>
        <v>351</v>
      </c>
      <c r="D13" s="35">
        <f>SEGGI!D13</f>
        <v>407</v>
      </c>
      <c r="E13" s="35">
        <f>SEGGI!E13</f>
        <v>758</v>
      </c>
      <c r="F13" s="17">
        <v>120</v>
      </c>
      <c r="G13" s="17">
        <v>188</v>
      </c>
      <c r="H13" s="17">
        <v>246</v>
      </c>
      <c r="I13" s="17">
        <v>161</v>
      </c>
      <c r="J13" s="17">
        <v>180</v>
      </c>
      <c r="K13" s="19">
        <f t="shared" si="1"/>
        <v>341</v>
      </c>
      <c r="L13" s="20">
        <f t="shared" si="0"/>
        <v>0</v>
      </c>
    </row>
    <row r="14" spans="1:12" ht="15.6">
      <c r="A14" s="1">
        <f>SEGGI!A14</f>
        <v>1</v>
      </c>
      <c r="B14" s="35">
        <f>SEGGI!B14</f>
        <v>4</v>
      </c>
      <c r="C14" s="35">
        <f>SEGGI!C14</f>
        <v>342</v>
      </c>
      <c r="D14" s="35">
        <f>SEGGI!D14</f>
        <v>401</v>
      </c>
      <c r="E14" s="35">
        <f>SEGGI!E14</f>
        <v>743</v>
      </c>
      <c r="F14" s="17">
        <v>96</v>
      </c>
      <c r="G14" s="17">
        <v>147</v>
      </c>
      <c r="H14" s="17">
        <v>245</v>
      </c>
      <c r="I14" s="17">
        <v>146</v>
      </c>
      <c r="J14" s="17">
        <v>178</v>
      </c>
      <c r="K14" s="19">
        <f t="shared" si="1"/>
        <v>324</v>
      </c>
      <c r="L14" s="20">
        <f t="shared" si="0"/>
        <v>0</v>
      </c>
    </row>
    <row r="15" spans="1:12" ht="15.6">
      <c r="A15" s="1">
        <f>SEGGI!A15</f>
        <v>1</v>
      </c>
      <c r="B15" s="35">
        <f>SEGGI!B15</f>
        <v>5</v>
      </c>
      <c r="C15" s="35">
        <f>SEGGI!C15</f>
        <v>441</v>
      </c>
      <c r="D15" s="35">
        <f>SEGGI!D15</f>
        <v>504</v>
      </c>
      <c r="E15" s="35">
        <f>SEGGI!E15</f>
        <v>945</v>
      </c>
      <c r="F15" s="17">
        <v>103</v>
      </c>
      <c r="G15" s="17">
        <v>183</v>
      </c>
      <c r="H15" s="17">
        <v>280</v>
      </c>
      <c r="I15" s="17">
        <v>179</v>
      </c>
      <c r="J15" s="17">
        <v>207</v>
      </c>
      <c r="K15" s="19">
        <f t="shared" si="1"/>
        <v>386</v>
      </c>
      <c r="L15" s="20">
        <f t="shared" si="0"/>
        <v>0</v>
      </c>
    </row>
    <row r="16" spans="1:12" ht="15.6">
      <c r="A16" s="1">
        <f>SEGGI!A16</f>
        <v>1</v>
      </c>
      <c r="B16" s="35">
        <f>SEGGI!B16</f>
        <v>6</v>
      </c>
      <c r="C16" s="35">
        <f>SEGGI!C16</f>
        <v>299</v>
      </c>
      <c r="D16" s="35">
        <f>SEGGI!D16</f>
        <v>303</v>
      </c>
      <c r="E16" s="35">
        <f>SEGGI!E16</f>
        <v>602</v>
      </c>
      <c r="F16" s="17">
        <v>53</v>
      </c>
      <c r="G16" s="17">
        <v>92</v>
      </c>
      <c r="H16" s="17">
        <v>133</v>
      </c>
      <c r="I16" s="17">
        <v>86</v>
      </c>
      <c r="J16" s="17">
        <v>95</v>
      </c>
      <c r="K16" s="19">
        <f t="shared" si="1"/>
        <v>181</v>
      </c>
      <c r="L16" s="20">
        <f t="shared" si="0"/>
        <v>0</v>
      </c>
    </row>
    <row r="17" spans="1:12" ht="15.6">
      <c r="A17" s="1">
        <f>SEGGI!A17</f>
        <v>1</v>
      </c>
      <c r="B17" s="35">
        <f>SEGGI!B17</f>
        <v>7</v>
      </c>
      <c r="C17" s="35">
        <f>SEGGI!C17</f>
        <v>390</v>
      </c>
      <c r="D17" s="35">
        <f>SEGGI!D17</f>
        <v>384</v>
      </c>
      <c r="E17" s="35">
        <f>SEGGI!E17</f>
        <v>774</v>
      </c>
      <c r="F17" s="17">
        <v>104</v>
      </c>
      <c r="G17" s="17">
        <v>162</v>
      </c>
      <c r="H17" s="17">
        <v>228</v>
      </c>
      <c r="I17" s="17">
        <v>149</v>
      </c>
      <c r="J17" s="17">
        <v>149</v>
      </c>
      <c r="K17" s="19">
        <f t="shared" si="1"/>
        <v>298</v>
      </c>
      <c r="L17" s="20">
        <f t="shared" si="0"/>
        <v>0</v>
      </c>
    </row>
    <row r="18" spans="1:12" ht="15.6">
      <c r="A18" s="1">
        <f>SEGGI!A18</f>
        <v>1</v>
      </c>
      <c r="B18" s="35">
        <f>SEGGI!B18</f>
        <v>8</v>
      </c>
      <c r="C18" s="35">
        <f>SEGGI!C18</f>
        <v>429</v>
      </c>
      <c r="D18" s="35">
        <f>SEGGI!D18</f>
        <v>470</v>
      </c>
      <c r="E18" s="35">
        <f>SEGGI!E18</f>
        <v>899</v>
      </c>
      <c r="F18" s="17">
        <v>78</v>
      </c>
      <c r="G18" s="17">
        <v>183</v>
      </c>
      <c r="H18" s="17">
        <v>278</v>
      </c>
      <c r="I18" s="17">
        <v>178</v>
      </c>
      <c r="J18" s="17">
        <v>190</v>
      </c>
      <c r="K18" s="19">
        <f t="shared" si="1"/>
        <v>368</v>
      </c>
      <c r="L18" s="20">
        <f t="shared" si="0"/>
        <v>0</v>
      </c>
    </row>
    <row r="19" spans="1:12" ht="15.6">
      <c r="A19" s="1">
        <f>SEGGI!A19</f>
        <v>1</v>
      </c>
      <c r="B19" s="35">
        <f>SEGGI!B19</f>
        <v>9</v>
      </c>
      <c r="C19" s="35">
        <f>SEGGI!C19</f>
        <v>367</v>
      </c>
      <c r="D19" s="35">
        <f>SEGGI!D19</f>
        <v>390</v>
      </c>
      <c r="E19" s="35">
        <f>SEGGI!E19</f>
        <v>757</v>
      </c>
      <c r="F19" s="17">
        <v>68</v>
      </c>
      <c r="G19" s="17">
        <v>158</v>
      </c>
      <c r="H19" s="17">
        <v>228</v>
      </c>
      <c r="I19" s="17">
        <v>148</v>
      </c>
      <c r="J19" s="17">
        <v>161</v>
      </c>
      <c r="K19" s="19">
        <f t="shared" si="1"/>
        <v>309</v>
      </c>
      <c r="L19" s="20">
        <f t="shared" si="0"/>
        <v>0</v>
      </c>
    </row>
    <row r="20" spans="1:12" ht="15.6">
      <c r="A20" s="1">
        <f>SEGGI!A20</f>
        <v>1</v>
      </c>
      <c r="B20" s="35">
        <f>SEGGI!B20</f>
        <v>10</v>
      </c>
      <c r="C20" s="35">
        <f>SEGGI!C20</f>
        <v>366</v>
      </c>
      <c r="D20" s="35">
        <f>SEGGI!D20</f>
        <v>396</v>
      </c>
      <c r="E20" s="35">
        <f>SEGGI!E20</f>
        <v>762</v>
      </c>
      <c r="F20" s="17">
        <v>56</v>
      </c>
      <c r="G20" s="17">
        <v>141</v>
      </c>
      <c r="H20" s="17">
        <v>204</v>
      </c>
      <c r="I20" s="17">
        <v>147</v>
      </c>
      <c r="J20" s="17">
        <v>145</v>
      </c>
      <c r="K20" s="19">
        <f t="shared" si="1"/>
        <v>292</v>
      </c>
      <c r="L20" s="20">
        <f t="shared" si="0"/>
        <v>0</v>
      </c>
    </row>
    <row r="21" spans="1:12" ht="15.6">
      <c r="A21" s="1">
        <f>SEGGI!A21</f>
        <v>1</v>
      </c>
      <c r="B21" s="35">
        <f>SEGGI!B21</f>
        <v>11</v>
      </c>
      <c r="C21" s="35">
        <f>SEGGI!C21</f>
        <v>358</v>
      </c>
      <c r="D21" s="35">
        <f>SEGGI!D21</f>
        <v>360</v>
      </c>
      <c r="E21" s="35">
        <f>SEGGI!E21</f>
        <v>718</v>
      </c>
      <c r="F21" s="17">
        <v>78</v>
      </c>
      <c r="G21" s="17">
        <v>139</v>
      </c>
      <c r="H21" s="17">
        <v>185</v>
      </c>
      <c r="I21" s="17">
        <v>116</v>
      </c>
      <c r="J21" s="17">
        <v>126</v>
      </c>
      <c r="K21" s="19">
        <f t="shared" si="1"/>
        <v>242</v>
      </c>
      <c r="L21" s="20">
        <f t="shared" si="0"/>
        <v>0</v>
      </c>
    </row>
    <row r="22" spans="1:12" ht="15.6">
      <c r="A22" s="1">
        <f>SEGGI!A22</f>
        <v>1</v>
      </c>
      <c r="B22" s="35">
        <f>SEGGI!B22</f>
        <v>12</v>
      </c>
      <c r="C22" s="35">
        <f>SEGGI!C22</f>
        <v>455</v>
      </c>
      <c r="D22" s="35">
        <f>SEGGI!D22</f>
        <v>447</v>
      </c>
      <c r="E22" s="35">
        <f>SEGGI!E22</f>
        <v>902</v>
      </c>
      <c r="F22" s="17">
        <v>73</v>
      </c>
      <c r="G22" s="17">
        <v>143</v>
      </c>
      <c r="H22" s="17">
        <v>218</v>
      </c>
      <c r="I22" s="17">
        <v>150</v>
      </c>
      <c r="J22" s="17">
        <v>157</v>
      </c>
      <c r="K22" s="19">
        <f t="shared" si="1"/>
        <v>307</v>
      </c>
      <c r="L22" s="20">
        <f t="shared" si="0"/>
        <v>0</v>
      </c>
    </row>
    <row r="23" spans="1:12" ht="15.95" thickBot="1">
      <c r="A23" s="1">
        <f>SEGGI!A23</f>
        <v>1</v>
      </c>
      <c r="B23" s="59">
        <f>SEGGI!B23</f>
        <v>13</v>
      </c>
      <c r="C23" s="59">
        <f>SEGGI!C23</f>
        <v>397</v>
      </c>
      <c r="D23" s="59">
        <f>SEGGI!D23</f>
        <v>446</v>
      </c>
      <c r="E23" s="59">
        <f>SEGGI!E23</f>
        <v>843</v>
      </c>
      <c r="F23" s="50">
        <v>131</v>
      </c>
      <c r="G23" s="50">
        <v>215</v>
      </c>
      <c r="H23" s="50">
        <v>302</v>
      </c>
      <c r="I23" s="166">
        <v>187</v>
      </c>
      <c r="J23" s="166">
        <v>207</v>
      </c>
      <c r="K23" s="60">
        <f t="shared" si="1"/>
        <v>394</v>
      </c>
      <c r="L23" s="61">
        <f t="shared" si="0"/>
        <v>0</v>
      </c>
    </row>
    <row r="24" spans="1:12" ht="15.95" thickTop="1">
      <c r="A24" s="1">
        <f>SEGGI!A24</f>
        <v>2</v>
      </c>
      <c r="B24" s="62">
        <f>SEGGI!B24</f>
        <v>14</v>
      </c>
      <c r="C24" s="62">
        <f>SEGGI!C24</f>
        <v>348</v>
      </c>
      <c r="D24" s="62">
        <f>SEGGI!D24</f>
        <v>448</v>
      </c>
      <c r="E24" s="62">
        <f>SEGGI!E24</f>
        <v>796</v>
      </c>
      <c r="F24" s="16">
        <v>73</v>
      </c>
      <c r="G24" s="16">
        <v>143</v>
      </c>
      <c r="H24" s="16">
        <v>212</v>
      </c>
      <c r="I24" s="16">
        <v>128</v>
      </c>
      <c r="J24" s="16">
        <v>163</v>
      </c>
      <c r="K24" s="42">
        <f t="shared" si="1"/>
        <v>291</v>
      </c>
      <c r="L24" s="58">
        <f t="shared" si="0"/>
        <v>0</v>
      </c>
    </row>
    <row r="25" spans="1:12" ht="15.6">
      <c r="A25" s="1">
        <f>SEGGI!A25</f>
        <v>2</v>
      </c>
      <c r="B25" s="63">
        <f>SEGGI!B25</f>
        <v>15</v>
      </c>
      <c r="C25" s="63">
        <f>SEGGI!C25</f>
        <v>335</v>
      </c>
      <c r="D25" s="63">
        <f>SEGGI!D25</f>
        <v>354</v>
      </c>
      <c r="E25" s="63">
        <f>SEGGI!E25</f>
        <v>689</v>
      </c>
      <c r="F25" s="17">
        <v>64</v>
      </c>
      <c r="G25" s="17">
        <v>121</v>
      </c>
      <c r="H25" s="17">
        <v>183</v>
      </c>
      <c r="I25" s="16">
        <v>125</v>
      </c>
      <c r="J25" s="16">
        <v>122</v>
      </c>
      <c r="K25" s="15">
        <f t="shared" si="1"/>
        <v>247</v>
      </c>
      <c r="L25" s="21">
        <f t="shared" si="0"/>
        <v>0</v>
      </c>
    </row>
    <row r="26" spans="1:12" ht="15.6">
      <c r="A26" s="1">
        <f>SEGGI!A26</f>
        <v>2</v>
      </c>
      <c r="B26" s="63">
        <f>SEGGI!B26</f>
        <v>16</v>
      </c>
      <c r="C26" s="63">
        <f>SEGGI!C26</f>
        <v>358</v>
      </c>
      <c r="D26" s="63">
        <f>SEGGI!D26</f>
        <v>361</v>
      </c>
      <c r="E26" s="63">
        <f>SEGGI!E26</f>
        <v>719</v>
      </c>
      <c r="F26" s="17">
        <v>100</v>
      </c>
      <c r="G26" s="17">
        <v>160</v>
      </c>
      <c r="H26" s="17">
        <v>227</v>
      </c>
      <c r="I26" s="16">
        <v>149</v>
      </c>
      <c r="J26" s="16">
        <v>174</v>
      </c>
      <c r="K26" s="15">
        <f t="shared" si="1"/>
        <v>323</v>
      </c>
      <c r="L26" s="21">
        <f t="shared" si="0"/>
        <v>0</v>
      </c>
    </row>
    <row r="27" spans="1:12" ht="15.6">
      <c r="A27" s="1">
        <f>SEGGI!A27</f>
        <v>2</v>
      </c>
      <c r="B27" s="63">
        <f>SEGGI!B27</f>
        <v>17</v>
      </c>
      <c r="C27" s="63">
        <f>SEGGI!C27</f>
        <v>410</v>
      </c>
      <c r="D27" s="63">
        <f>SEGGI!D27</f>
        <v>426</v>
      </c>
      <c r="E27" s="63">
        <f>SEGGI!E27</f>
        <v>836</v>
      </c>
      <c r="F27" s="17">
        <v>95</v>
      </c>
      <c r="G27" s="17">
        <v>159</v>
      </c>
      <c r="H27" s="17">
        <v>250</v>
      </c>
      <c r="I27" s="16">
        <v>156</v>
      </c>
      <c r="J27" s="16">
        <v>177</v>
      </c>
      <c r="K27" s="15">
        <f t="shared" si="1"/>
        <v>333</v>
      </c>
      <c r="L27" s="21">
        <f t="shared" si="0"/>
        <v>0</v>
      </c>
    </row>
    <row r="28" spans="1:12" ht="15.6">
      <c r="A28" s="1">
        <f>SEGGI!A28</f>
        <v>2</v>
      </c>
      <c r="B28" s="63">
        <f>SEGGI!B28</f>
        <v>18</v>
      </c>
      <c r="C28" s="63">
        <f>SEGGI!C28</f>
        <v>458</v>
      </c>
      <c r="D28" s="63">
        <f>SEGGI!D28</f>
        <v>444</v>
      </c>
      <c r="E28" s="63">
        <f>SEGGI!E28</f>
        <v>902</v>
      </c>
      <c r="F28" s="17">
        <v>106</v>
      </c>
      <c r="G28" s="17">
        <v>185</v>
      </c>
      <c r="H28" s="17">
        <v>291</v>
      </c>
      <c r="I28" s="16">
        <v>187</v>
      </c>
      <c r="J28" s="16">
        <v>203</v>
      </c>
      <c r="K28" s="15">
        <f t="shared" si="1"/>
        <v>390</v>
      </c>
      <c r="L28" s="21">
        <f t="shared" si="0"/>
        <v>0</v>
      </c>
    </row>
    <row r="29" spans="1:12" ht="15.6">
      <c r="A29" s="1">
        <f>SEGGI!A29</f>
        <v>2</v>
      </c>
      <c r="B29" s="63">
        <f>SEGGI!B29</f>
        <v>19</v>
      </c>
      <c r="C29" s="63">
        <f>SEGGI!C29</f>
        <v>415</v>
      </c>
      <c r="D29" s="63">
        <f>SEGGI!D29</f>
        <v>433</v>
      </c>
      <c r="E29" s="63">
        <f>SEGGI!E29</f>
        <v>848</v>
      </c>
      <c r="F29" s="17">
        <v>93</v>
      </c>
      <c r="G29" s="17">
        <v>169</v>
      </c>
      <c r="H29" s="17">
        <v>236</v>
      </c>
      <c r="I29" s="16">
        <v>154</v>
      </c>
      <c r="J29" s="16">
        <v>157</v>
      </c>
      <c r="K29" s="15">
        <f t="shared" si="1"/>
        <v>311</v>
      </c>
      <c r="L29" s="21">
        <f t="shared" si="0"/>
        <v>0</v>
      </c>
    </row>
    <row r="30" spans="1:12" ht="15.6">
      <c r="A30" s="1">
        <f>SEGGI!A30</f>
        <v>2</v>
      </c>
      <c r="B30" s="63">
        <f>SEGGI!B30</f>
        <v>20</v>
      </c>
      <c r="C30" s="63">
        <f>SEGGI!C30</f>
        <v>446</v>
      </c>
      <c r="D30" s="63">
        <f>SEGGI!D30</f>
        <v>442</v>
      </c>
      <c r="E30" s="63">
        <f>SEGGI!E30</f>
        <v>888</v>
      </c>
      <c r="F30" s="17">
        <v>69</v>
      </c>
      <c r="G30" s="17">
        <v>165</v>
      </c>
      <c r="H30" s="17">
        <v>240</v>
      </c>
      <c r="I30" s="16">
        <v>164</v>
      </c>
      <c r="J30" s="16">
        <v>165</v>
      </c>
      <c r="K30" s="15">
        <f t="shared" si="1"/>
        <v>329</v>
      </c>
      <c r="L30" s="21">
        <f t="shared" si="0"/>
        <v>0</v>
      </c>
    </row>
    <row r="31" spans="1:12" ht="15.95" thickBot="1">
      <c r="A31" s="1">
        <f>SEGGI!A31</f>
        <v>2</v>
      </c>
      <c r="B31" s="65">
        <f>SEGGI!B31</f>
        <v>21</v>
      </c>
      <c r="C31" s="65">
        <f>SEGGI!C31</f>
        <v>436</v>
      </c>
      <c r="D31" s="65">
        <f>SEGGI!D31</f>
        <v>393</v>
      </c>
      <c r="E31" s="65">
        <f>SEGGI!E31</f>
        <v>829</v>
      </c>
      <c r="F31" s="50">
        <v>60</v>
      </c>
      <c r="G31" s="50">
        <v>163</v>
      </c>
      <c r="H31" s="50">
        <v>227</v>
      </c>
      <c r="I31" s="167">
        <v>156</v>
      </c>
      <c r="J31" s="16">
        <v>156</v>
      </c>
      <c r="K31" s="49">
        <f t="shared" si="1"/>
        <v>312</v>
      </c>
      <c r="L31" s="67">
        <f t="shared" si="0"/>
        <v>0</v>
      </c>
    </row>
    <row r="32" spans="1:12" ht="15.95" thickTop="1">
      <c r="A32" s="1">
        <f>SEGGI!A32</f>
        <v>3</v>
      </c>
      <c r="B32" s="73">
        <f>SEGGI!B32</f>
        <v>22</v>
      </c>
      <c r="C32" s="73">
        <f>SEGGI!C32</f>
        <v>413</v>
      </c>
      <c r="D32" s="73">
        <f>SEGGI!D32</f>
        <v>453</v>
      </c>
      <c r="E32" s="73">
        <f>SEGGI!E32</f>
        <v>866</v>
      </c>
      <c r="F32" s="139">
        <v>110</v>
      </c>
      <c r="G32" s="70">
        <v>210</v>
      </c>
      <c r="H32" s="70">
        <v>295</v>
      </c>
      <c r="I32" s="168">
        <v>179</v>
      </c>
      <c r="J32" s="169">
        <v>211</v>
      </c>
      <c r="K32" s="45">
        <f t="shared" si="1"/>
        <v>390</v>
      </c>
      <c r="L32" s="64">
        <f t="shared" si="0"/>
        <v>0</v>
      </c>
    </row>
    <row r="33" spans="1:12" ht="15.95" thickBot="1">
      <c r="A33" s="1">
        <f>SEGGI!A33</f>
        <v>3</v>
      </c>
      <c r="B33" s="74">
        <f>SEGGI!B33</f>
        <v>23</v>
      </c>
      <c r="C33" s="74">
        <f>SEGGI!C33</f>
        <v>420</v>
      </c>
      <c r="D33" s="74">
        <f>SEGGI!D33</f>
        <v>445</v>
      </c>
      <c r="E33" s="74">
        <f>SEGGI!E33</f>
        <v>865</v>
      </c>
      <c r="F33" s="140">
        <v>80</v>
      </c>
      <c r="G33" s="50">
        <v>162</v>
      </c>
      <c r="H33" s="50">
        <v>266</v>
      </c>
      <c r="I33" s="16">
        <v>174</v>
      </c>
      <c r="J33" s="66">
        <v>210</v>
      </c>
      <c r="K33" s="13">
        <f t="shared" si="1"/>
        <v>384</v>
      </c>
      <c r="L33" s="32">
        <f t="shared" si="0"/>
        <v>0</v>
      </c>
    </row>
    <row r="34" spans="1:12" ht="15.95" thickTop="1">
      <c r="A34" s="1">
        <f>SEGGI!A34</f>
        <v>2</v>
      </c>
      <c r="B34" s="69">
        <f>SEGGI!B34</f>
        <v>24</v>
      </c>
      <c r="C34" s="69">
        <f>SEGGI!C34</f>
        <v>345</v>
      </c>
      <c r="D34" s="69">
        <f>SEGGI!D34</f>
        <v>380</v>
      </c>
      <c r="E34" s="69">
        <f>SEGGI!E34</f>
        <v>725</v>
      </c>
      <c r="F34" s="139">
        <v>79</v>
      </c>
      <c r="G34" s="70">
        <v>142</v>
      </c>
      <c r="H34" s="70">
        <v>207</v>
      </c>
      <c r="I34" s="70">
        <v>137</v>
      </c>
      <c r="J34" s="71">
        <v>143</v>
      </c>
      <c r="K34" s="47">
        <f t="shared" si="1"/>
        <v>280</v>
      </c>
      <c r="L34" s="72">
        <f t="shared" si="0"/>
        <v>0</v>
      </c>
    </row>
    <row r="35" spans="1:12" ht="15.6">
      <c r="A35" s="1">
        <f>SEGGI!A35</f>
        <v>2</v>
      </c>
      <c r="B35" s="63">
        <f>SEGGI!B35</f>
        <v>25</v>
      </c>
      <c r="C35" s="63">
        <f>SEGGI!C35</f>
        <v>407</v>
      </c>
      <c r="D35" s="63">
        <f>SEGGI!D35</f>
        <v>447</v>
      </c>
      <c r="E35" s="63">
        <f>SEGGI!E35</f>
        <v>854</v>
      </c>
      <c r="F35" s="141">
        <v>87</v>
      </c>
      <c r="G35" s="17">
        <v>172</v>
      </c>
      <c r="H35" s="17">
        <v>249</v>
      </c>
      <c r="I35" s="17">
        <v>158</v>
      </c>
      <c r="J35" s="18">
        <v>185</v>
      </c>
      <c r="K35" s="15">
        <f t="shared" si="1"/>
        <v>343</v>
      </c>
      <c r="L35" s="21">
        <f t="shared" si="0"/>
        <v>0</v>
      </c>
    </row>
    <row r="36" spans="1:12" ht="15.95" thickBot="1">
      <c r="A36" s="1">
        <f>SEGGI!A36</f>
        <v>2</v>
      </c>
      <c r="B36" s="65">
        <f>SEGGI!B36</f>
        <v>26</v>
      </c>
      <c r="C36" s="65">
        <f>SEGGI!C36</f>
        <v>410</v>
      </c>
      <c r="D36" s="65">
        <f>SEGGI!D36</f>
        <v>400</v>
      </c>
      <c r="E36" s="65">
        <f>SEGGI!E36</f>
        <v>810</v>
      </c>
      <c r="F36" s="140">
        <v>89</v>
      </c>
      <c r="G36" s="50">
        <v>163</v>
      </c>
      <c r="H36" s="50">
        <v>226</v>
      </c>
      <c r="I36" s="50">
        <v>155</v>
      </c>
      <c r="J36" s="66">
        <v>163</v>
      </c>
      <c r="K36" s="49">
        <f t="shared" si="1"/>
        <v>318</v>
      </c>
      <c r="L36" s="67">
        <f t="shared" si="0"/>
        <v>0</v>
      </c>
    </row>
    <row r="37" spans="1:12" ht="16.5" thickTop="1" thickBot="1">
      <c r="A37" s="1">
        <f>SEGGI!A37</f>
        <v>3</v>
      </c>
      <c r="B37" s="74">
        <f>SEGGI!B37</f>
        <v>27</v>
      </c>
      <c r="C37" s="74">
        <f>SEGGI!C37</f>
        <v>0</v>
      </c>
      <c r="D37" s="74">
        <f>SEGGI!D37</f>
        <v>0</v>
      </c>
      <c r="E37" s="74">
        <f>SEGGI!E37</f>
        <v>0</v>
      </c>
      <c r="F37" s="142">
        <v>3</v>
      </c>
      <c r="G37" s="143">
        <v>3</v>
      </c>
      <c r="H37" s="143">
        <v>5</v>
      </c>
      <c r="I37" s="143">
        <v>12</v>
      </c>
      <c r="J37" s="144">
        <v>4</v>
      </c>
      <c r="K37" s="13">
        <f t="shared" si="1"/>
        <v>16</v>
      </c>
      <c r="L37" s="68">
        <f t="shared" si="0"/>
        <v>-1</v>
      </c>
    </row>
    <row r="38" spans="1:12" ht="15.95" thickTop="1">
      <c r="A38" s="1">
        <f>SEGGI!A38</f>
        <v>2</v>
      </c>
      <c r="B38" s="69">
        <f>SEGGI!B38</f>
        <v>28</v>
      </c>
      <c r="C38" s="69">
        <f>SEGGI!C38</f>
        <v>323</v>
      </c>
      <c r="D38" s="69">
        <f>SEGGI!D38</f>
        <v>367</v>
      </c>
      <c r="E38" s="69">
        <f>SEGGI!E38</f>
        <v>690</v>
      </c>
      <c r="F38" s="139">
        <v>97</v>
      </c>
      <c r="G38" s="70">
        <v>163</v>
      </c>
      <c r="H38" s="70">
        <v>229</v>
      </c>
      <c r="I38" s="170">
        <v>140</v>
      </c>
      <c r="J38" s="171">
        <v>169</v>
      </c>
      <c r="K38" s="47">
        <f t="shared" si="1"/>
        <v>309</v>
      </c>
      <c r="L38" s="72">
        <f t="shared" si="0"/>
        <v>0</v>
      </c>
    </row>
    <row r="39" spans="1:12" ht="15.6">
      <c r="A39" s="1">
        <f>SEGGI!A39</f>
        <v>2</v>
      </c>
      <c r="B39" s="63">
        <f>SEGGI!B39</f>
        <v>29</v>
      </c>
      <c r="C39" s="63">
        <f>SEGGI!C39</f>
        <v>312</v>
      </c>
      <c r="D39" s="63">
        <f>SEGGI!D39</f>
        <v>375</v>
      </c>
      <c r="E39" s="63">
        <f>SEGGI!E39</f>
        <v>687</v>
      </c>
      <c r="F39" s="141">
        <v>53</v>
      </c>
      <c r="G39" s="17">
        <v>116</v>
      </c>
      <c r="H39" s="17">
        <v>191</v>
      </c>
      <c r="I39" s="172">
        <v>111</v>
      </c>
      <c r="J39" s="173">
        <v>157</v>
      </c>
      <c r="K39" s="15">
        <f t="shared" si="1"/>
        <v>268</v>
      </c>
      <c r="L39" s="21">
        <f t="shared" si="0"/>
        <v>0</v>
      </c>
    </row>
    <row r="40" spans="1:12" ht="15.95" thickBot="1">
      <c r="A40" s="1">
        <f>SEGGI!A40</f>
        <v>2</v>
      </c>
      <c r="B40" s="65">
        <f>SEGGI!B40</f>
        <v>30</v>
      </c>
      <c r="C40" s="65">
        <f>SEGGI!C40</f>
        <v>286</v>
      </c>
      <c r="D40" s="65">
        <f>SEGGI!D40</f>
        <v>362</v>
      </c>
      <c r="E40" s="65">
        <f>SEGGI!E40</f>
        <v>648</v>
      </c>
      <c r="F40" s="140">
        <v>68</v>
      </c>
      <c r="G40" s="50">
        <v>126</v>
      </c>
      <c r="H40" s="50">
        <v>213</v>
      </c>
      <c r="I40" s="174">
        <v>141</v>
      </c>
      <c r="J40" s="175">
        <v>161</v>
      </c>
      <c r="K40" s="49">
        <f t="shared" si="1"/>
        <v>302</v>
      </c>
      <c r="L40" s="67">
        <f t="shared" si="0"/>
        <v>0</v>
      </c>
    </row>
    <row r="41" spans="1:12" ht="15.95" thickTop="1">
      <c r="A41" s="1">
        <f>SEGGI!A41</f>
        <v>3</v>
      </c>
      <c r="B41" s="73">
        <f>SEGGI!B41</f>
        <v>31</v>
      </c>
      <c r="C41" s="73">
        <f>SEGGI!C41</f>
        <v>270</v>
      </c>
      <c r="D41" s="73">
        <f>SEGGI!D41</f>
        <v>300</v>
      </c>
      <c r="E41" s="73">
        <f>SEGGI!E41</f>
        <v>570</v>
      </c>
      <c r="F41" s="16">
        <v>61</v>
      </c>
      <c r="G41" s="16">
        <v>117</v>
      </c>
      <c r="H41" s="16">
        <v>180</v>
      </c>
      <c r="I41" s="16">
        <v>103</v>
      </c>
      <c r="J41" s="16">
        <v>120</v>
      </c>
      <c r="K41" s="45">
        <f t="shared" si="1"/>
        <v>223</v>
      </c>
      <c r="L41" s="64">
        <f t="shared" si="0"/>
        <v>0</v>
      </c>
    </row>
    <row r="42" spans="1:12" ht="15.6">
      <c r="A42" s="1">
        <f>SEGGI!A42</f>
        <v>3</v>
      </c>
      <c r="B42" s="74">
        <f>SEGGI!B42</f>
        <v>32</v>
      </c>
      <c r="C42" s="74">
        <f>SEGGI!C42</f>
        <v>314</v>
      </c>
      <c r="D42" s="74">
        <f>SEGGI!D42</f>
        <v>355</v>
      </c>
      <c r="E42" s="74">
        <f>SEGGI!E42</f>
        <v>669</v>
      </c>
      <c r="F42" s="17">
        <v>78</v>
      </c>
      <c r="G42" s="17">
        <v>135</v>
      </c>
      <c r="H42" s="17">
        <v>229</v>
      </c>
      <c r="I42" s="16">
        <v>146</v>
      </c>
      <c r="J42" s="16">
        <v>158</v>
      </c>
      <c r="K42" s="13">
        <f t="shared" si="1"/>
        <v>304</v>
      </c>
      <c r="L42" s="29">
        <f t="shared" si="0"/>
        <v>0</v>
      </c>
    </row>
    <row r="43" spans="1:12" ht="15.6">
      <c r="A43" s="1">
        <f>SEGGI!A43</f>
        <v>3</v>
      </c>
      <c r="B43" s="74">
        <f>SEGGI!B43</f>
        <v>33</v>
      </c>
      <c r="C43" s="74">
        <f>SEGGI!C43</f>
        <v>319</v>
      </c>
      <c r="D43" s="74">
        <f>SEGGI!D43</f>
        <v>362</v>
      </c>
      <c r="E43" s="74">
        <f>SEGGI!E43</f>
        <v>681</v>
      </c>
      <c r="F43" s="17">
        <v>60</v>
      </c>
      <c r="G43" s="17">
        <v>132</v>
      </c>
      <c r="H43" s="17">
        <v>222</v>
      </c>
      <c r="I43" s="16">
        <v>140</v>
      </c>
      <c r="J43" s="16">
        <v>167</v>
      </c>
      <c r="K43" s="13">
        <f t="shared" si="1"/>
        <v>307</v>
      </c>
      <c r="L43" s="29">
        <f t="shared" si="0"/>
        <v>0</v>
      </c>
    </row>
    <row r="44" spans="1:12" ht="15.6">
      <c r="A44" s="1">
        <f>SEGGI!A44</f>
        <v>3</v>
      </c>
      <c r="B44" s="74">
        <f>SEGGI!B44</f>
        <v>34</v>
      </c>
      <c r="C44" s="74">
        <f>SEGGI!C44</f>
        <v>357</v>
      </c>
      <c r="D44" s="74">
        <f>SEGGI!D44</f>
        <v>381</v>
      </c>
      <c r="E44" s="74">
        <f>SEGGI!E44</f>
        <v>738</v>
      </c>
      <c r="F44" s="17">
        <v>71</v>
      </c>
      <c r="G44" s="17">
        <v>130</v>
      </c>
      <c r="H44" s="17">
        <v>199</v>
      </c>
      <c r="I44" s="16">
        <v>137</v>
      </c>
      <c r="J44" s="16">
        <v>161</v>
      </c>
      <c r="K44" s="13">
        <f t="shared" si="1"/>
        <v>298</v>
      </c>
      <c r="L44" s="29">
        <f t="shared" si="0"/>
        <v>0</v>
      </c>
    </row>
    <row r="45" spans="1:12" ht="15.6">
      <c r="A45" s="1">
        <f>SEGGI!A45</f>
        <v>3</v>
      </c>
      <c r="B45" s="74">
        <f>SEGGI!B45</f>
        <v>35</v>
      </c>
      <c r="C45" s="74">
        <f>SEGGI!C45</f>
        <v>341</v>
      </c>
      <c r="D45" s="74">
        <f>SEGGI!D45</f>
        <v>376</v>
      </c>
      <c r="E45" s="74">
        <f>SEGGI!E45</f>
        <v>717</v>
      </c>
      <c r="F45" s="17">
        <v>85</v>
      </c>
      <c r="G45" s="17">
        <v>157</v>
      </c>
      <c r="H45" s="17">
        <v>241</v>
      </c>
      <c r="I45" s="16">
        <v>148</v>
      </c>
      <c r="J45" s="16">
        <v>168</v>
      </c>
      <c r="K45" s="13">
        <f t="shared" si="1"/>
        <v>316</v>
      </c>
      <c r="L45" s="29">
        <f t="shared" si="0"/>
        <v>0</v>
      </c>
    </row>
    <row r="46" spans="1:12" ht="15.6">
      <c r="A46" s="1">
        <f>SEGGI!A46</f>
        <v>3</v>
      </c>
      <c r="B46" s="74">
        <f>SEGGI!B46</f>
        <v>36</v>
      </c>
      <c r="C46" s="74">
        <f>SEGGI!C46</f>
        <v>406</v>
      </c>
      <c r="D46" s="74">
        <f>SEGGI!D46</f>
        <v>470</v>
      </c>
      <c r="E46" s="74">
        <f>SEGGI!E46</f>
        <v>876</v>
      </c>
      <c r="F46" s="17">
        <v>105</v>
      </c>
      <c r="G46" s="17">
        <v>175</v>
      </c>
      <c r="H46" s="17">
        <v>260</v>
      </c>
      <c r="I46" s="16">
        <v>176</v>
      </c>
      <c r="J46" s="16">
        <v>192</v>
      </c>
      <c r="K46" s="13">
        <f t="shared" si="1"/>
        <v>368</v>
      </c>
      <c r="L46" s="29">
        <f t="shared" si="0"/>
        <v>0</v>
      </c>
    </row>
    <row r="47" spans="1:12" ht="15.6">
      <c r="A47" s="1">
        <f>SEGGI!A47</f>
        <v>3</v>
      </c>
      <c r="B47" s="74">
        <f>SEGGI!B47</f>
        <v>37</v>
      </c>
      <c r="C47" s="74">
        <f>SEGGI!C47</f>
        <v>443</v>
      </c>
      <c r="D47" s="74">
        <f>SEGGI!D47</f>
        <v>438</v>
      </c>
      <c r="E47" s="74">
        <f>SEGGI!E47</f>
        <v>881</v>
      </c>
      <c r="F47" s="17">
        <v>82</v>
      </c>
      <c r="G47" s="17">
        <v>153</v>
      </c>
      <c r="H47" s="17">
        <v>246</v>
      </c>
      <c r="I47" s="16">
        <v>173</v>
      </c>
      <c r="J47" s="16">
        <v>178</v>
      </c>
      <c r="K47" s="13">
        <f t="shared" si="1"/>
        <v>351</v>
      </c>
      <c r="L47" s="29">
        <f t="shared" si="0"/>
        <v>0</v>
      </c>
    </row>
    <row r="48" spans="1:12" ht="15.6">
      <c r="A48" s="1">
        <f>SEGGI!A48</f>
        <v>3</v>
      </c>
      <c r="B48" s="74">
        <f>SEGGI!B48</f>
        <v>38</v>
      </c>
      <c r="C48" s="74">
        <f>SEGGI!C48</f>
        <v>305</v>
      </c>
      <c r="D48" s="74">
        <f>SEGGI!D48</f>
        <v>330</v>
      </c>
      <c r="E48" s="74">
        <f>SEGGI!E48</f>
        <v>635</v>
      </c>
      <c r="F48" s="17">
        <v>96</v>
      </c>
      <c r="G48" s="17">
        <v>145</v>
      </c>
      <c r="H48" s="17">
        <v>214</v>
      </c>
      <c r="I48" s="16">
        <v>141</v>
      </c>
      <c r="J48" s="16">
        <v>165</v>
      </c>
      <c r="K48" s="13">
        <f t="shared" si="1"/>
        <v>306</v>
      </c>
      <c r="L48" s="29">
        <f t="shared" si="0"/>
        <v>0</v>
      </c>
    </row>
    <row r="49" spans="1:989" ht="15.6">
      <c r="A49" s="1">
        <f>SEGGI!A49</f>
        <v>3</v>
      </c>
      <c r="B49" s="74">
        <f>SEGGI!B49</f>
        <v>39</v>
      </c>
      <c r="C49" s="74">
        <f>SEGGI!C49</f>
        <v>325</v>
      </c>
      <c r="D49" s="74">
        <f>SEGGI!D49</f>
        <v>350</v>
      </c>
      <c r="E49" s="74">
        <f>SEGGI!E49</f>
        <v>675</v>
      </c>
      <c r="F49" s="17">
        <v>72</v>
      </c>
      <c r="G49" s="17">
        <v>123</v>
      </c>
      <c r="H49" s="17">
        <v>194</v>
      </c>
      <c r="I49" s="16">
        <v>146</v>
      </c>
      <c r="J49" s="16">
        <v>155</v>
      </c>
      <c r="K49" s="13">
        <f t="shared" si="1"/>
        <v>301</v>
      </c>
      <c r="L49" s="29">
        <f t="shared" si="0"/>
        <v>0</v>
      </c>
    </row>
    <row r="50" spans="1:989" ht="15.6">
      <c r="A50" s="1">
        <f>SEGGI!A50</f>
        <v>3</v>
      </c>
      <c r="B50" s="74">
        <f>SEGGI!B50</f>
        <v>40</v>
      </c>
      <c r="C50" s="74">
        <f>SEGGI!C50</f>
        <v>387</v>
      </c>
      <c r="D50" s="74">
        <f>SEGGI!D50</f>
        <v>433</v>
      </c>
      <c r="E50" s="74">
        <f>SEGGI!E50</f>
        <v>820</v>
      </c>
      <c r="F50" s="17">
        <v>93</v>
      </c>
      <c r="G50" s="17">
        <v>173</v>
      </c>
      <c r="H50" s="17">
        <v>270</v>
      </c>
      <c r="I50" s="16">
        <v>184</v>
      </c>
      <c r="J50" s="16">
        <v>197</v>
      </c>
      <c r="K50" s="13">
        <f t="shared" si="1"/>
        <v>381</v>
      </c>
      <c r="L50" s="29">
        <f t="shared" si="0"/>
        <v>0</v>
      </c>
    </row>
    <row r="51" spans="1:989" ht="15.95" thickBot="1">
      <c r="B51" s="22" t="s">
        <v>17</v>
      </c>
      <c r="C51" s="23">
        <f t="shared" ref="C51:K51" si="2">SUM(C11:C50)</f>
        <v>14512</v>
      </c>
      <c r="D51" s="24">
        <f t="shared" si="2"/>
        <v>15573</v>
      </c>
      <c r="E51" s="25">
        <f t="shared" si="2"/>
        <v>30085</v>
      </c>
      <c r="F51" s="27">
        <f t="shared" si="2"/>
        <v>3277</v>
      </c>
      <c r="G51" s="27">
        <f t="shared" si="2"/>
        <v>6027</v>
      </c>
      <c r="H51" s="27">
        <f t="shared" si="2"/>
        <v>8991</v>
      </c>
      <c r="I51" s="27">
        <f t="shared" si="2"/>
        <v>5860</v>
      </c>
      <c r="J51" s="27">
        <f t="shared" si="2"/>
        <v>6466</v>
      </c>
      <c r="K51" s="28">
        <f t="shared" si="2"/>
        <v>12326</v>
      </c>
      <c r="L51" s="9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</row>
    <row r="52" spans="1:989" ht="12.75" customHeight="1" thickBot="1"/>
    <row r="53" spans="1:989" ht="13.5" thickTop="1" thickBot="1">
      <c r="F53" s="5">
        <f>F51/$E51</f>
        <v>0.10892471331228187</v>
      </c>
      <c r="G53" s="5">
        <f t="shared" ref="G53:H53" si="3">G51/$E51</f>
        <v>0.20033239155725444</v>
      </c>
      <c r="H53" s="5">
        <f t="shared" si="3"/>
        <v>0.29885324912747219</v>
      </c>
      <c r="I53" s="6">
        <f>I51/$K51</f>
        <v>0.47541781599870192</v>
      </c>
      <c r="J53" s="7">
        <f>J51/$K51</f>
        <v>0.52458218400129808</v>
      </c>
      <c r="K53" s="8">
        <f>K51/$E51</f>
        <v>0.40970583347182982</v>
      </c>
    </row>
    <row r="54" spans="1:989" ht="12.95" thickTop="1"/>
    <row r="55" spans="1:989" ht="18" customHeight="1"/>
    <row r="56" spans="1:989" ht="18" customHeight="1">
      <c r="F56" s="33"/>
      <c r="G56" s="33"/>
    </row>
    <row r="57" spans="1:989" ht="18" customHeight="1"/>
    <row r="58" spans="1:989" ht="18" customHeight="1"/>
    <row r="59" spans="1:989" ht="18" customHeight="1"/>
    <row r="60" spans="1:989" ht="18" customHeight="1"/>
    <row r="61" spans="1:989" ht="18" customHeight="1"/>
    <row r="62" spans="1:989" ht="18" customHeight="1"/>
    <row r="63" spans="1:989" ht="18" customHeight="1"/>
    <row r="64" spans="1:989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</sheetData>
  <sheetProtection algorithmName="SHA-512" hashValue="9Oe/iyp2MVPTbA59FAHPbZ61W7FnzG6IwHDJUtn+h4U/yKIO4iEaiNSoduyw2QTpGQhhTXDydkkTIdIwALqPow==" saltValue="HsZFqrimcFY1Zss26v4uww==" spinCount="100000" sheet="1" autoFilter="0"/>
  <protectedRanges>
    <protectedRange algorithmName="SHA-512" hashValue="kW3JCvZE1XqnYreVz9cPrIuM39/s5y3Tpb0KOcUH8mEmVo+zKuH0LNJ2DyTrkaRVcSgj3fDTch+e4sQx7O+svA==" saltValue="OkfGXUl0vRC8WvvXojD+Zw==" spinCount="100000" sqref="F38:J40" name="POSTAZIONE2C"/>
    <protectedRange algorithmName="SHA-512" hashValue="LmAXqTfIAgjx6g0Ba2A+sqIUBksCEOmewQ8oyNIfd+3mBE7BjP6WNISdpEaw6Y7JcD9SFJ0yqUFnve/d5w7ykQ==" saltValue="tgzzuC//xzwl3HKJEZxr6A==" spinCount="100000" sqref="F34:J36" name="POSTAZIONE2B"/>
    <protectedRange algorithmName="SHA-512" hashValue="U5+zaXVN05LArOSRXhJSWD4zH9eBnuj05j4e9KLpqeCjq8oZP0J/C7vD6EewgYx2pCdiUOWQFsqr3UJEowu/Sw==" saltValue="Ylvi+TiTenedxk4/QDbx7Q==" spinCount="100000" sqref="F24:J31" name="POSTAZIONE2A"/>
    <protectedRange algorithmName="SHA-512" hashValue="Eba/b19uyrNJhuCEU+bLmTd2Zu8zw95qE7rJkA+PhUQ5VSwRAQU+pS0vepVBPVIWdpwpAG47XjMRQfSu383oDA==" saltValue="7je5ydYWLOD0GIxvDvWzWA==" spinCount="100000" sqref="F11:J23" name="POSTAZIONE1A"/>
    <protectedRange algorithmName="SHA-512" hashValue="yHGJsNrUHbj1ar9BiSzijBcsdvygKmBn3zPZHq1N+PZdch1PsaTdV6aJ76hlIZjNiQiUN6M/zyuBRnIv0/WQAw==" saltValue="lh7P+35JaBpvP7J2xGfLCg==" spinCount="100000" sqref="F32:J33" name="POSTAZIONE3A"/>
    <protectedRange algorithmName="SHA-512" hashValue="yp2RY9ZstrjZLLaRrnsN16MUkA8FtcaW8EXC13kNLwUczD8C2PtfdUKWjNgibr7go9hbiIAPCjcjL9+DJTmiQQ==" saltValue="VBoPLvb0pW/6gsLLfFaZWQ==" spinCount="100000" sqref="F37:J37" name="POSTAZIONE3B"/>
    <protectedRange algorithmName="SHA-512" hashValue="bXP6iiDw5eMBcdRGydzLIexCtEaawWoVgV4SOZ3x94m7h1atAweilqJ651YvQ2iZd/ArqZvzBWFaMpqxGaaceA==" saltValue="CFNL4khmRgV0c77jc+c0Og==" spinCount="100000" sqref="F41:J50" name="POSTAZIONE3C"/>
  </protectedRanges>
  <autoFilter ref="A1:A1053" xr:uid="{F9570E91-7667-4C7C-8F8F-D9826FCFC6F3}"/>
  <mergeCells count="17">
    <mergeCell ref="C2:E2"/>
    <mergeCell ref="F2:K3"/>
    <mergeCell ref="A4:A10"/>
    <mergeCell ref="B4:B10"/>
    <mergeCell ref="C4:E7"/>
    <mergeCell ref="F4:K6"/>
    <mergeCell ref="F7:K7"/>
    <mergeCell ref="C8:C10"/>
    <mergeCell ref="D8:D10"/>
    <mergeCell ref="E8:E10"/>
    <mergeCell ref="F8:H8"/>
    <mergeCell ref="I8:K8"/>
    <mergeCell ref="L8:L10"/>
    <mergeCell ref="F9:F10"/>
    <mergeCell ref="G9:G10"/>
    <mergeCell ref="H9:H10"/>
    <mergeCell ref="I9:K9"/>
  </mergeCells>
  <conditionalFormatting sqref="B111:K151">
    <cfRule type="expression" dxfId="13" priority="1">
      <formula>OR(CELL("COL") = COLUMN(),CELL("RIGA") = ROW())</formula>
    </cfRule>
  </conditionalFormatting>
  <dataValidations count="10">
    <dataValidation type="whole" operator="lessThanOrEqual" allowBlank="1" showErrorMessage="1" errorTitle="Errore" error="Inserire un Numero_x000a_- NON SUPERIORE al TOTALE ELETTORI FEMMINE" sqref="J11:J36 J38:J50" xr:uid="{EE38E4FB-E644-4BEF-905B-75784038A208}">
      <formula1>D11</formula1>
    </dataValidation>
    <dataValidation type="whole" operator="lessThanOrEqual" allowBlank="1" showErrorMessage="1" errorTitle="Errore" error="Inserire un Numero_x000a_- NON SUPERIORE al TOTALE ELETTORI MASCHI" sqref="I11:I36 I38:I50" xr:uid="{C4B51BB5-3D03-40E9-B6E0-98FBB70E0B06}">
      <formula1>C11</formula1>
    </dataValidation>
    <dataValidation type="whole" allowBlank="1" showErrorMessage="1" errorTitle="Errore" error="Inserire un Numero_x000a_- NON SUPERIORE al TOTALE ELETTORI" sqref="I37:J37" xr:uid="{716723EA-EE8C-41C1-B29C-35E628BE4FB3}">
      <formula1>0</formula1>
      <formula2>$E$51</formula2>
    </dataValidation>
    <dataValidation type="whole" allowBlank="1" showInputMessage="1" showErrorMessage="1" errorTitle="Errore" error="Inserire un Numero_x000a_- NON SUPERIORE al TOTALE ELETTOR" sqref="F37" xr:uid="{3DDC5B3C-A340-46F7-99D4-D7568E178EA0}">
      <formula1>0</formula1>
      <formula2>$E$51</formula2>
    </dataValidation>
    <dataValidation type="whole" allowBlank="1" showErrorMessage="1" errorTitle="Errore" error="Inserire un Numero_x000a_- NON INFERIORE alla precedente RILEVAZIONE_x000a_- NON SUPERIORE al TOTALE ELETTORI" sqref="H11:H36 H38:H50" xr:uid="{BE3F804D-516C-408B-A796-6E46FAE6A127}">
      <formula1>$G11</formula1>
      <formula2>$E11</formula2>
    </dataValidation>
    <dataValidation type="whole" allowBlank="1" showInputMessage="1" showErrorMessage="1" errorTitle="Errore" error="Inserire un Numero_x000a_- NON INFERIORE alla PRECEDENTE RILEVAZIONE_x000a_- NON SUPERIORE al TOTALE ELETTORI" sqref="G37:H37" xr:uid="{CCAFF6BE-CB00-42C1-A2D4-F5781C1597C9}">
      <formula1>F37</formula1>
      <formula2>$E$51</formula2>
    </dataValidation>
    <dataValidation type="whole" allowBlank="1" showErrorMessage="1" errorTitle="Errore" error="Inserire un Numero_x000a_- NON SUPERIORE al TOTALE ELETTORI" sqref="F11:F36 F38:F50" xr:uid="{A5A5F5DC-F616-4EE4-A252-E3776228D050}">
      <formula1>0</formula1>
      <formula2>$E11</formula2>
    </dataValidation>
    <dataValidation type="whole" allowBlank="1" showErrorMessage="1" errorTitle="Errore" error="Inserire un Numero_x000a_- NON INFERIORE alla precedente RILEVAZIONE_x000a_- NON SUPERIORE al TOTALE ELETTORI" sqref="G38:G50 G11:G36" xr:uid="{C0F040AE-AC6A-48A1-8E8E-7428F25BFCD7}">
      <formula1>$F11</formula1>
      <formula2>$E11</formula2>
    </dataValidation>
    <dataValidation type="whole" operator="greaterThan" allowBlank="1" sqref="L8 L11:L1053 M1:ALA1053 B11:E1053 F51:K1053" xr:uid="{8CEA268B-B902-4204-A059-5AC7C9618365}">
      <formula1>0</formula1>
      <formula2>0</formula2>
    </dataValidation>
    <dataValidation type="whole" operator="greaterThanOrEqual" allowBlank="1" sqref="K11:K50" xr:uid="{6AE8FD0E-7BC9-4FF7-904B-BFEC028F2DF4}">
      <formula1>$H11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268B8-7E0E-42D8-844F-916996EEDF18}">
  <dimension ref="A1:ALA1053"/>
  <sheetViews>
    <sheetView showGridLines="0" topLeftCell="A2" zoomScale="150" zoomScaleNormal="150" workbookViewId="0">
      <selection activeCell="J43" sqref="J43"/>
    </sheetView>
  </sheetViews>
  <sheetFormatPr defaultColWidth="11.5703125" defaultRowHeight="12.75" customHeight="1"/>
  <cols>
    <col min="2" max="11" width="9" customWidth="1"/>
    <col min="12" max="12" width="12.5703125" style="1" customWidth="1"/>
    <col min="13" max="989" width="9" customWidth="1"/>
  </cols>
  <sheetData>
    <row r="1" spans="1:12" ht="39.75" hidden="1" customHeight="1">
      <c r="A1" s="138" t="s">
        <v>18</v>
      </c>
      <c r="B1" s="1"/>
      <c r="E1" s="2"/>
    </row>
    <row r="2" spans="1:12" ht="18" customHeight="1">
      <c r="C2" s="178" t="s">
        <v>1</v>
      </c>
      <c r="D2" s="178"/>
      <c r="E2" s="178"/>
      <c r="F2" s="209" t="str">
        <f>SEGGI!F2</f>
        <v>REFERENDUM ABROGATIVI DI DOMENICA 8 E LUNEDI’ 9 GIUGNO 2025</v>
      </c>
      <c r="G2" s="209"/>
      <c r="H2" s="209"/>
      <c r="I2" s="209"/>
      <c r="J2" s="209"/>
      <c r="K2" s="209"/>
      <c r="L2" s="34"/>
    </row>
    <row r="3" spans="1:12" ht="12.75" customHeight="1" thickBot="1">
      <c r="F3" s="210"/>
      <c r="G3" s="210"/>
      <c r="H3" s="210"/>
      <c r="I3" s="210"/>
      <c r="J3" s="210"/>
      <c r="K3" s="210"/>
      <c r="L3" s="34"/>
    </row>
    <row r="4" spans="1:12" ht="12.95" thickBot="1">
      <c r="A4" s="226" t="str">
        <f>SEGGI!A4</f>
        <v>POSTAZIONE</v>
      </c>
      <c r="B4" s="180" t="s">
        <v>4</v>
      </c>
      <c r="C4" s="183" t="s">
        <v>5</v>
      </c>
      <c r="D4" s="184"/>
      <c r="E4" s="185"/>
      <c r="F4" s="189" t="s">
        <v>19</v>
      </c>
      <c r="G4" s="190"/>
      <c r="H4" s="190"/>
      <c r="I4" s="190"/>
      <c r="J4" s="190"/>
      <c r="K4" s="191"/>
      <c r="L4" s="34"/>
    </row>
    <row r="5" spans="1:12" ht="46.5" customHeight="1" thickTop="1" thickBot="1">
      <c r="A5" s="226"/>
      <c r="B5" s="181"/>
      <c r="C5" s="186"/>
      <c r="D5" s="187"/>
      <c r="E5" s="188"/>
      <c r="F5" s="192"/>
      <c r="G5" s="193"/>
      <c r="H5" s="193"/>
      <c r="I5" s="193"/>
      <c r="J5" s="193"/>
      <c r="K5" s="194"/>
    </row>
    <row r="6" spans="1:12" ht="13.5" thickTop="1" thickBot="1">
      <c r="A6" s="226"/>
      <c r="B6" s="181"/>
      <c r="C6" s="186"/>
      <c r="D6" s="187"/>
      <c r="E6" s="188"/>
      <c r="F6" s="217"/>
      <c r="G6" s="218"/>
      <c r="H6" s="218"/>
      <c r="I6" s="218"/>
      <c r="J6" s="218"/>
      <c r="K6" s="219"/>
      <c r="L6" s="34"/>
    </row>
    <row r="7" spans="1:12" ht="13.5" thickTop="1" thickBot="1">
      <c r="A7" s="226"/>
      <c r="B7" s="181"/>
      <c r="C7" s="186"/>
      <c r="D7" s="187"/>
      <c r="E7" s="188"/>
      <c r="F7" s="236" t="s">
        <v>26</v>
      </c>
      <c r="G7" s="237"/>
      <c r="H7" s="237"/>
      <c r="I7" s="237"/>
      <c r="J7" s="237"/>
      <c r="K7" s="238"/>
      <c r="L7" s="34"/>
    </row>
    <row r="8" spans="1:12" ht="12.75" customHeight="1" thickTop="1" thickBot="1">
      <c r="A8" s="226"/>
      <c r="B8" s="181"/>
      <c r="C8" s="200" t="s">
        <v>7</v>
      </c>
      <c r="D8" s="202" t="s">
        <v>8</v>
      </c>
      <c r="E8" s="204" t="s">
        <v>9</v>
      </c>
      <c r="F8" s="230" t="s">
        <v>11</v>
      </c>
      <c r="G8" s="231"/>
      <c r="H8" s="231"/>
      <c r="I8" s="220" t="s">
        <v>12</v>
      </c>
      <c r="J8" s="221"/>
      <c r="K8" s="222"/>
      <c r="L8" s="211" t="s">
        <v>21</v>
      </c>
    </row>
    <row r="9" spans="1:12" ht="15.75" customHeight="1" thickTop="1" thickBot="1">
      <c r="A9" s="226"/>
      <c r="B9" s="181"/>
      <c r="C9" s="200"/>
      <c r="D9" s="202" t="s">
        <v>8</v>
      </c>
      <c r="E9" s="204" t="s">
        <v>13</v>
      </c>
      <c r="F9" s="223" t="s">
        <v>22</v>
      </c>
      <c r="G9" s="225" t="s">
        <v>23</v>
      </c>
      <c r="H9" s="225" t="s">
        <v>24</v>
      </c>
      <c r="I9" s="228" t="s">
        <v>14</v>
      </c>
      <c r="J9" s="228" t="e">
        <v>#REF!</v>
      </c>
      <c r="K9" s="229" t="e">
        <v>#REF!</v>
      </c>
      <c r="L9" s="212"/>
    </row>
    <row r="10" spans="1:12" ht="13.5" thickTop="1" thickBot="1">
      <c r="A10" s="226"/>
      <c r="B10" s="181"/>
      <c r="C10" s="227"/>
      <c r="D10" s="207"/>
      <c r="E10" s="232" t="s">
        <v>13</v>
      </c>
      <c r="F10" s="224"/>
      <c r="G10" s="225"/>
      <c r="H10" s="225"/>
      <c r="I10" s="37" t="s">
        <v>7</v>
      </c>
      <c r="J10" s="37" t="s">
        <v>8</v>
      </c>
      <c r="K10" s="38" t="s">
        <v>13</v>
      </c>
      <c r="L10" s="213"/>
    </row>
    <row r="11" spans="1:12" ht="15.6">
      <c r="A11" s="1">
        <f>SEGGI!A11</f>
        <v>1</v>
      </c>
      <c r="B11" s="35">
        <f>SEGGI!B11</f>
        <v>1</v>
      </c>
      <c r="C11" s="35">
        <f>SEGGI!C11</f>
        <v>325</v>
      </c>
      <c r="D11" s="35">
        <f>SEGGI!D11</f>
        <v>354</v>
      </c>
      <c r="E11" s="35">
        <f>SEGGI!E11</f>
        <v>679</v>
      </c>
      <c r="F11" s="17">
        <v>78</v>
      </c>
      <c r="G11" s="17">
        <v>134</v>
      </c>
      <c r="H11" s="17">
        <v>194</v>
      </c>
      <c r="I11" s="17">
        <v>127</v>
      </c>
      <c r="J11" s="17">
        <v>119</v>
      </c>
      <c r="K11" s="36">
        <f>SUM(I11+J11)</f>
        <v>246</v>
      </c>
      <c r="L11" s="57">
        <f t="shared" ref="L11:L51" si="0">IF($E11&lt;K11,-1,0)</f>
        <v>0</v>
      </c>
    </row>
    <row r="12" spans="1:12" ht="15.6">
      <c r="A12" s="1">
        <f>SEGGI!A12</f>
        <v>1</v>
      </c>
      <c r="B12" s="35">
        <f>SEGGI!B12</f>
        <v>2</v>
      </c>
      <c r="C12" s="35">
        <f>SEGGI!C12</f>
        <v>403</v>
      </c>
      <c r="D12" s="35">
        <f>SEGGI!D12</f>
        <v>386</v>
      </c>
      <c r="E12" s="35">
        <f>SEGGI!E12</f>
        <v>789</v>
      </c>
      <c r="F12" s="17">
        <v>110</v>
      </c>
      <c r="G12" s="17">
        <v>180</v>
      </c>
      <c r="H12" s="17">
        <v>248</v>
      </c>
      <c r="I12" s="17">
        <v>166</v>
      </c>
      <c r="J12" s="17">
        <v>171</v>
      </c>
      <c r="K12" s="19">
        <f t="shared" ref="K12:K50" si="1">SUM(I12+J12)</f>
        <v>337</v>
      </c>
      <c r="L12" s="20">
        <f t="shared" si="0"/>
        <v>0</v>
      </c>
    </row>
    <row r="13" spans="1:12" ht="15.6">
      <c r="A13" s="1">
        <f>SEGGI!A13</f>
        <v>1</v>
      </c>
      <c r="B13" s="35">
        <f>SEGGI!B13</f>
        <v>3</v>
      </c>
      <c r="C13" s="35">
        <f>SEGGI!C13</f>
        <v>351</v>
      </c>
      <c r="D13" s="35">
        <f>SEGGI!D13</f>
        <v>407</v>
      </c>
      <c r="E13" s="35">
        <f>SEGGI!E13</f>
        <v>758</v>
      </c>
      <c r="F13" s="17">
        <v>120</v>
      </c>
      <c r="G13" s="17">
        <v>188</v>
      </c>
      <c r="H13" s="17">
        <v>246</v>
      </c>
      <c r="I13" s="17">
        <v>161</v>
      </c>
      <c r="J13" s="17">
        <v>180</v>
      </c>
      <c r="K13" s="19">
        <f t="shared" si="1"/>
        <v>341</v>
      </c>
      <c r="L13" s="20">
        <f t="shared" si="0"/>
        <v>0</v>
      </c>
    </row>
    <row r="14" spans="1:12" ht="15.6">
      <c r="A14" s="1">
        <f>SEGGI!A14</f>
        <v>1</v>
      </c>
      <c r="B14" s="35">
        <f>SEGGI!B14</f>
        <v>4</v>
      </c>
      <c r="C14" s="35">
        <f>SEGGI!C14</f>
        <v>342</v>
      </c>
      <c r="D14" s="35">
        <f>SEGGI!D14</f>
        <v>401</v>
      </c>
      <c r="E14" s="35">
        <f>SEGGI!E14</f>
        <v>743</v>
      </c>
      <c r="F14" s="17">
        <v>96</v>
      </c>
      <c r="G14" s="17">
        <v>147</v>
      </c>
      <c r="H14" s="17">
        <v>245</v>
      </c>
      <c r="I14" s="17">
        <v>146</v>
      </c>
      <c r="J14" s="17">
        <v>178</v>
      </c>
      <c r="K14" s="19">
        <f t="shared" si="1"/>
        <v>324</v>
      </c>
      <c r="L14" s="20">
        <f t="shared" si="0"/>
        <v>0</v>
      </c>
    </row>
    <row r="15" spans="1:12" ht="15.6">
      <c r="A15" s="1">
        <f>SEGGI!A15</f>
        <v>1</v>
      </c>
      <c r="B15" s="35">
        <f>SEGGI!B15</f>
        <v>5</v>
      </c>
      <c r="C15" s="35">
        <f>SEGGI!C15</f>
        <v>441</v>
      </c>
      <c r="D15" s="35">
        <f>SEGGI!D15</f>
        <v>504</v>
      </c>
      <c r="E15" s="35">
        <f>SEGGI!E15</f>
        <v>945</v>
      </c>
      <c r="F15" s="17">
        <v>104</v>
      </c>
      <c r="G15" s="17">
        <v>184</v>
      </c>
      <c r="H15" s="17">
        <v>281</v>
      </c>
      <c r="I15" s="17">
        <v>180</v>
      </c>
      <c r="J15" s="17">
        <v>207</v>
      </c>
      <c r="K15" s="19">
        <f t="shared" si="1"/>
        <v>387</v>
      </c>
      <c r="L15" s="20">
        <f t="shared" si="0"/>
        <v>0</v>
      </c>
    </row>
    <row r="16" spans="1:12" ht="15.6">
      <c r="A16" s="1">
        <f>SEGGI!A16</f>
        <v>1</v>
      </c>
      <c r="B16" s="35">
        <f>SEGGI!B16</f>
        <v>6</v>
      </c>
      <c r="C16" s="35">
        <f>SEGGI!C16</f>
        <v>299</v>
      </c>
      <c r="D16" s="35">
        <f>SEGGI!D16</f>
        <v>303</v>
      </c>
      <c r="E16" s="35">
        <f>SEGGI!E16</f>
        <v>602</v>
      </c>
      <c r="F16" s="17">
        <v>53</v>
      </c>
      <c r="G16" s="17">
        <v>92</v>
      </c>
      <c r="H16" s="17">
        <v>134</v>
      </c>
      <c r="I16" s="17">
        <v>86</v>
      </c>
      <c r="J16" s="17">
        <v>96</v>
      </c>
      <c r="K16" s="19">
        <f t="shared" si="1"/>
        <v>182</v>
      </c>
      <c r="L16" s="20">
        <f t="shared" si="0"/>
        <v>0</v>
      </c>
    </row>
    <row r="17" spans="1:12" ht="15.6">
      <c r="A17" s="1">
        <f>SEGGI!A17</f>
        <v>1</v>
      </c>
      <c r="B17" s="35">
        <f>SEGGI!B17</f>
        <v>7</v>
      </c>
      <c r="C17" s="35">
        <f>SEGGI!C17</f>
        <v>390</v>
      </c>
      <c r="D17" s="35">
        <f>SEGGI!D17</f>
        <v>384</v>
      </c>
      <c r="E17" s="35">
        <f>SEGGI!E17</f>
        <v>774</v>
      </c>
      <c r="F17" s="17">
        <v>104</v>
      </c>
      <c r="G17" s="17">
        <v>162</v>
      </c>
      <c r="H17" s="17">
        <v>228</v>
      </c>
      <c r="I17" s="17">
        <v>149</v>
      </c>
      <c r="J17" s="17">
        <v>149</v>
      </c>
      <c r="K17" s="19">
        <f t="shared" si="1"/>
        <v>298</v>
      </c>
      <c r="L17" s="20">
        <f t="shared" si="0"/>
        <v>0</v>
      </c>
    </row>
    <row r="18" spans="1:12" ht="15.6">
      <c r="A18" s="1">
        <f>SEGGI!A18</f>
        <v>1</v>
      </c>
      <c r="B18" s="35">
        <f>SEGGI!B18</f>
        <v>8</v>
      </c>
      <c r="C18" s="35">
        <f>SEGGI!C18</f>
        <v>429</v>
      </c>
      <c r="D18" s="35">
        <f>SEGGI!D18</f>
        <v>470</v>
      </c>
      <c r="E18" s="35">
        <f>SEGGI!E18</f>
        <v>899</v>
      </c>
      <c r="F18" s="17">
        <v>78</v>
      </c>
      <c r="G18" s="17">
        <v>183</v>
      </c>
      <c r="H18" s="17">
        <v>278</v>
      </c>
      <c r="I18" s="17">
        <v>178</v>
      </c>
      <c r="J18" s="17">
        <v>190</v>
      </c>
      <c r="K18" s="19">
        <f t="shared" si="1"/>
        <v>368</v>
      </c>
      <c r="L18" s="20">
        <f t="shared" si="0"/>
        <v>0</v>
      </c>
    </row>
    <row r="19" spans="1:12" ht="15.6">
      <c r="A19" s="1">
        <f>SEGGI!A19</f>
        <v>1</v>
      </c>
      <c r="B19" s="35">
        <f>SEGGI!B19</f>
        <v>9</v>
      </c>
      <c r="C19" s="35">
        <f>SEGGI!C19</f>
        <v>367</v>
      </c>
      <c r="D19" s="35">
        <f>SEGGI!D19</f>
        <v>390</v>
      </c>
      <c r="E19" s="35">
        <f>SEGGI!E19</f>
        <v>757</v>
      </c>
      <c r="F19" s="17">
        <v>68</v>
      </c>
      <c r="G19" s="17">
        <v>158</v>
      </c>
      <c r="H19" s="17">
        <v>228</v>
      </c>
      <c r="I19" s="17">
        <v>148</v>
      </c>
      <c r="J19" s="17">
        <v>161</v>
      </c>
      <c r="K19" s="19">
        <f t="shared" si="1"/>
        <v>309</v>
      </c>
      <c r="L19" s="20">
        <f t="shared" si="0"/>
        <v>0</v>
      </c>
    </row>
    <row r="20" spans="1:12" ht="15.6">
      <c r="A20" s="1">
        <f>SEGGI!A20</f>
        <v>1</v>
      </c>
      <c r="B20" s="35">
        <f>SEGGI!B20</f>
        <v>10</v>
      </c>
      <c r="C20" s="35">
        <f>SEGGI!C20</f>
        <v>366</v>
      </c>
      <c r="D20" s="35">
        <f>SEGGI!D20</f>
        <v>396</v>
      </c>
      <c r="E20" s="35">
        <f>SEGGI!E20</f>
        <v>762</v>
      </c>
      <c r="F20" s="17">
        <v>56</v>
      </c>
      <c r="G20" s="17">
        <v>141</v>
      </c>
      <c r="H20" s="17">
        <v>204</v>
      </c>
      <c r="I20" s="17">
        <v>147</v>
      </c>
      <c r="J20" s="17">
        <v>145</v>
      </c>
      <c r="K20" s="19">
        <f t="shared" si="1"/>
        <v>292</v>
      </c>
      <c r="L20" s="20">
        <f t="shared" si="0"/>
        <v>0</v>
      </c>
    </row>
    <row r="21" spans="1:12" ht="15.6">
      <c r="A21" s="1">
        <f>SEGGI!A21</f>
        <v>1</v>
      </c>
      <c r="B21" s="35">
        <f>SEGGI!B21</f>
        <v>11</v>
      </c>
      <c r="C21" s="35">
        <f>SEGGI!C21</f>
        <v>358</v>
      </c>
      <c r="D21" s="35">
        <f>SEGGI!D21</f>
        <v>360</v>
      </c>
      <c r="E21" s="35">
        <f>SEGGI!E21</f>
        <v>718</v>
      </c>
      <c r="F21" s="17">
        <v>78</v>
      </c>
      <c r="G21" s="17">
        <v>139</v>
      </c>
      <c r="H21" s="17">
        <v>185</v>
      </c>
      <c r="I21" s="17">
        <v>116</v>
      </c>
      <c r="J21" s="17">
        <v>126</v>
      </c>
      <c r="K21" s="19">
        <f t="shared" si="1"/>
        <v>242</v>
      </c>
      <c r="L21" s="20">
        <f t="shared" si="0"/>
        <v>0</v>
      </c>
    </row>
    <row r="22" spans="1:12" ht="15.6">
      <c r="A22" s="1">
        <f>SEGGI!A22</f>
        <v>1</v>
      </c>
      <c r="B22" s="35">
        <f>SEGGI!B22</f>
        <v>12</v>
      </c>
      <c r="C22" s="35">
        <f>SEGGI!C22</f>
        <v>455</v>
      </c>
      <c r="D22" s="35">
        <f>SEGGI!D22</f>
        <v>447</v>
      </c>
      <c r="E22" s="35">
        <f>SEGGI!E22</f>
        <v>902</v>
      </c>
      <c r="F22" s="17">
        <v>73</v>
      </c>
      <c r="G22" s="17">
        <v>143</v>
      </c>
      <c r="H22" s="17">
        <v>218</v>
      </c>
      <c r="I22" s="17">
        <v>150</v>
      </c>
      <c r="J22" s="17">
        <v>157</v>
      </c>
      <c r="K22" s="19">
        <f t="shared" si="1"/>
        <v>307</v>
      </c>
      <c r="L22" s="20">
        <f t="shared" si="0"/>
        <v>0</v>
      </c>
    </row>
    <row r="23" spans="1:12" ht="15.95" thickBot="1">
      <c r="A23" s="1">
        <f>SEGGI!A23</f>
        <v>1</v>
      </c>
      <c r="B23" s="59">
        <f>SEGGI!B23</f>
        <v>13</v>
      </c>
      <c r="C23" s="59">
        <f>SEGGI!C23</f>
        <v>397</v>
      </c>
      <c r="D23" s="59">
        <f>SEGGI!D23</f>
        <v>446</v>
      </c>
      <c r="E23" s="59">
        <f>SEGGI!E23</f>
        <v>843</v>
      </c>
      <c r="F23" s="50">
        <v>131</v>
      </c>
      <c r="G23" s="50">
        <v>215</v>
      </c>
      <c r="H23" s="50">
        <v>302</v>
      </c>
      <c r="I23" s="166">
        <v>187</v>
      </c>
      <c r="J23" s="166">
        <v>208</v>
      </c>
      <c r="K23" s="60">
        <f t="shared" si="1"/>
        <v>395</v>
      </c>
      <c r="L23" s="61">
        <f t="shared" si="0"/>
        <v>0</v>
      </c>
    </row>
    <row r="24" spans="1:12" ht="15.95" thickTop="1">
      <c r="A24" s="1">
        <f>SEGGI!A24</f>
        <v>2</v>
      </c>
      <c r="B24" s="62">
        <f>SEGGI!B24</f>
        <v>14</v>
      </c>
      <c r="C24" s="62">
        <f>SEGGI!C24</f>
        <v>348</v>
      </c>
      <c r="D24" s="62">
        <f>SEGGI!D24</f>
        <v>448</v>
      </c>
      <c r="E24" s="62">
        <f>SEGGI!E24</f>
        <v>796</v>
      </c>
      <c r="F24" s="16">
        <v>73</v>
      </c>
      <c r="G24" s="16">
        <v>143</v>
      </c>
      <c r="H24" s="16">
        <v>212</v>
      </c>
      <c r="I24" s="16">
        <v>128</v>
      </c>
      <c r="J24" s="16">
        <v>163</v>
      </c>
      <c r="K24" s="42">
        <f t="shared" si="1"/>
        <v>291</v>
      </c>
      <c r="L24" s="58">
        <f t="shared" si="0"/>
        <v>0</v>
      </c>
    </row>
    <row r="25" spans="1:12" ht="15.6">
      <c r="A25" s="1">
        <f>SEGGI!A25</f>
        <v>2</v>
      </c>
      <c r="B25" s="63">
        <f>SEGGI!B25</f>
        <v>15</v>
      </c>
      <c r="C25" s="63">
        <f>SEGGI!C25</f>
        <v>335</v>
      </c>
      <c r="D25" s="63">
        <f>SEGGI!D25</f>
        <v>354</v>
      </c>
      <c r="E25" s="63">
        <f>SEGGI!E25</f>
        <v>689</v>
      </c>
      <c r="F25" s="17">
        <v>64</v>
      </c>
      <c r="G25" s="17">
        <v>121</v>
      </c>
      <c r="H25" s="17">
        <v>183</v>
      </c>
      <c r="I25" s="16">
        <v>125</v>
      </c>
      <c r="J25" s="16">
        <v>122</v>
      </c>
      <c r="K25" s="15">
        <f t="shared" si="1"/>
        <v>247</v>
      </c>
      <c r="L25" s="21">
        <f t="shared" si="0"/>
        <v>0</v>
      </c>
    </row>
    <row r="26" spans="1:12" ht="15.6">
      <c r="A26" s="1">
        <f>SEGGI!A26</f>
        <v>2</v>
      </c>
      <c r="B26" s="63">
        <f>SEGGI!B26</f>
        <v>16</v>
      </c>
      <c r="C26" s="63">
        <f>SEGGI!C26</f>
        <v>358</v>
      </c>
      <c r="D26" s="63">
        <f>SEGGI!D26</f>
        <v>361</v>
      </c>
      <c r="E26" s="63">
        <f>SEGGI!E26</f>
        <v>719</v>
      </c>
      <c r="F26" s="17">
        <v>100</v>
      </c>
      <c r="G26" s="17">
        <v>160</v>
      </c>
      <c r="H26" s="17">
        <v>227</v>
      </c>
      <c r="I26" s="16">
        <v>149</v>
      </c>
      <c r="J26" s="16">
        <v>174</v>
      </c>
      <c r="K26" s="15">
        <f t="shared" si="1"/>
        <v>323</v>
      </c>
      <c r="L26" s="21">
        <f t="shared" si="0"/>
        <v>0</v>
      </c>
    </row>
    <row r="27" spans="1:12" ht="15.6">
      <c r="A27" s="1">
        <f>SEGGI!A27</f>
        <v>2</v>
      </c>
      <c r="B27" s="63">
        <f>SEGGI!B27</f>
        <v>17</v>
      </c>
      <c r="C27" s="63">
        <f>SEGGI!C27</f>
        <v>410</v>
      </c>
      <c r="D27" s="63">
        <f>SEGGI!D27</f>
        <v>426</v>
      </c>
      <c r="E27" s="63">
        <f>SEGGI!E27</f>
        <v>836</v>
      </c>
      <c r="F27" s="17">
        <v>95</v>
      </c>
      <c r="G27" s="17">
        <v>159</v>
      </c>
      <c r="H27" s="17">
        <v>250</v>
      </c>
      <c r="I27" s="16">
        <v>156</v>
      </c>
      <c r="J27" s="16">
        <v>177</v>
      </c>
      <c r="K27" s="15">
        <f t="shared" si="1"/>
        <v>333</v>
      </c>
      <c r="L27" s="21">
        <f t="shared" si="0"/>
        <v>0</v>
      </c>
    </row>
    <row r="28" spans="1:12" ht="15.6">
      <c r="A28" s="1">
        <f>SEGGI!A28</f>
        <v>2</v>
      </c>
      <c r="B28" s="63">
        <f>SEGGI!B28</f>
        <v>18</v>
      </c>
      <c r="C28" s="63">
        <f>SEGGI!C28</f>
        <v>458</v>
      </c>
      <c r="D28" s="63">
        <f>SEGGI!D28</f>
        <v>444</v>
      </c>
      <c r="E28" s="63">
        <f>SEGGI!E28</f>
        <v>902</v>
      </c>
      <c r="F28" s="17">
        <v>106</v>
      </c>
      <c r="G28" s="17">
        <v>185</v>
      </c>
      <c r="H28" s="17">
        <v>291</v>
      </c>
      <c r="I28" s="16">
        <v>187</v>
      </c>
      <c r="J28" s="16">
        <v>203</v>
      </c>
      <c r="K28" s="15">
        <f t="shared" si="1"/>
        <v>390</v>
      </c>
      <c r="L28" s="21">
        <f t="shared" si="0"/>
        <v>0</v>
      </c>
    </row>
    <row r="29" spans="1:12" ht="15.6">
      <c r="A29" s="1">
        <f>SEGGI!A29</f>
        <v>2</v>
      </c>
      <c r="B29" s="63">
        <f>SEGGI!B29</f>
        <v>19</v>
      </c>
      <c r="C29" s="63">
        <f>SEGGI!C29</f>
        <v>415</v>
      </c>
      <c r="D29" s="63">
        <f>SEGGI!D29</f>
        <v>433</v>
      </c>
      <c r="E29" s="63">
        <f>SEGGI!E29</f>
        <v>848</v>
      </c>
      <c r="F29" s="17">
        <v>93</v>
      </c>
      <c r="G29" s="17">
        <v>169</v>
      </c>
      <c r="H29" s="17">
        <v>236</v>
      </c>
      <c r="I29" s="16">
        <v>154</v>
      </c>
      <c r="J29" s="16">
        <v>157</v>
      </c>
      <c r="K29" s="15">
        <f t="shared" si="1"/>
        <v>311</v>
      </c>
      <c r="L29" s="21">
        <f t="shared" si="0"/>
        <v>0</v>
      </c>
    </row>
    <row r="30" spans="1:12" ht="15.6">
      <c r="A30" s="1">
        <f>SEGGI!A30</f>
        <v>2</v>
      </c>
      <c r="B30" s="63">
        <f>SEGGI!B30</f>
        <v>20</v>
      </c>
      <c r="C30" s="63">
        <f>SEGGI!C30</f>
        <v>446</v>
      </c>
      <c r="D30" s="63">
        <f>SEGGI!D30</f>
        <v>442</v>
      </c>
      <c r="E30" s="63">
        <f>SEGGI!E30</f>
        <v>888</v>
      </c>
      <c r="F30" s="17">
        <v>69</v>
      </c>
      <c r="G30" s="17">
        <v>165</v>
      </c>
      <c r="H30" s="17">
        <v>240</v>
      </c>
      <c r="I30" s="16">
        <v>164</v>
      </c>
      <c r="J30" s="16">
        <v>165</v>
      </c>
      <c r="K30" s="15">
        <f t="shared" si="1"/>
        <v>329</v>
      </c>
      <c r="L30" s="21">
        <f t="shared" si="0"/>
        <v>0</v>
      </c>
    </row>
    <row r="31" spans="1:12" ht="15.95" thickBot="1">
      <c r="A31" s="1">
        <f>SEGGI!A31</f>
        <v>2</v>
      </c>
      <c r="B31" s="65">
        <f>SEGGI!B31</f>
        <v>21</v>
      </c>
      <c r="C31" s="65">
        <f>SEGGI!C31</f>
        <v>436</v>
      </c>
      <c r="D31" s="65">
        <f>SEGGI!D31</f>
        <v>393</v>
      </c>
      <c r="E31" s="65">
        <f>SEGGI!E31</f>
        <v>829</v>
      </c>
      <c r="F31" s="50">
        <v>60</v>
      </c>
      <c r="G31" s="50">
        <v>163</v>
      </c>
      <c r="H31" s="50">
        <v>227</v>
      </c>
      <c r="I31" s="167">
        <v>156</v>
      </c>
      <c r="J31" s="16">
        <v>156</v>
      </c>
      <c r="K31" s="49">
        <f t="shared" si="1"/>
        <v>312</v>
      </c>
      <c r="L31" s="67">
        <f t="shared" si="0"/>
        <v>0</v>
      </c>
    </row>
    <row r="32" spans="1:12" ht="15.95" thickTop="1">
      <c r="A32" s="1">
        <f>SEGGI!A32</f>
        <v>3</v>
      </c>
      <c r="B32" s="73">
        <f>SEGGI!B32</f>
        <v>22</v>
      </c>
      <c r="C32" s="73">
        <f>SEGGI!C32</f>
        <v>413</v>
      </c>
      <c r="D32" s="73">
        <f>SEGGI!D32</f>
        <v>453</v>
      </c>
      <c r="E32" s="73">
        <f>SEGGI!E32</f>
        <v>866</v>
      </c>
      <c r="F32" s="139">
        <v>110</v>
      </c>
      <c r="G32" s="70">
        <v>210</v>
      </c>
      <c r="H32" s="70">
        <v>295</v>
      </c>
      <c r="I32" s="168">
        <v>179</v>
      </c>
      <c r="J32" s="169">
        <v>211</v>
      </c>
      <c r="K32" s="45">
        <f t="shared" si="1"/>
        <v>390</v>
      </c>
      <c r="L32" s="64">
        <f t="shared" si="0"/>
        <v>0</v>
      </c>
    </row>
    <row r="33" spans="1:12" ht="15.95" thickBot="1">
      <c r="A33" s="1">
        <f>SEGGI!A33</f>
        <v>3</v>
      </c>
      <c r="B33" s="74">
        <f>SEGGI!B33</f>
        <v>23</v>
      </c>
      <c r="C33" s="74">
        <f>SEGGI!C33</f>
        <v>420</v>
      </c>
      <c r="D33" s="74">
        <f>SEGGI!D33</f>
        <v>445</v>
      </c>
      <c r="E33" s="74">
        <f>SEGGI!E33</f>
        <v>865</v>
      </c>
      <c r="F33" s="140">
        <v>80</v>
      </c>
      <c r="G33" s="50">
        <v>162</v>
      </c>
      <c r="H33" s="50">
        <v>266</v>
      </c>
      <c r="I33" s="16">
        <v>174</v>
      </c>
      <c r="J33" s="66">
        <v>210</v>
      </c>
      <c r="K33" s="13">
        <f t="shared" si="1"/>
        <v>384</v>
      </c>
      <c r="L33" s="32">
        <f t="shared" si="0"/>
        <v>0</v>
      </c>
    </row>
    <row r="34" spans="1:12" ht="15.95" thickTop="1">
      <c r="A34" s="1">
        <f>SEGGI!A34</f>
        <v>2</v>
      </c>
      <c r="B34" s="69">
        <f>SEGGI!B34</f>
        <v>24</v>
      </c>
      <c r="C34" s="69">
        <f>SEGGI!C34</f>
        <v>345</v>
      </c>
      <c r="D34" s="69">
        <f>SEGGI!D34</f>
        <v>380</v>
      </c>
      <c r="E34" s="69">
        <f>SEGGI!E34</f>
        <v>725</v>
      </c>
      <c r="F34" s="139">
        <v>79</v>
      </c>
      <c r="G34" s="70">
        <v>142</v>
      </c>
      <c r="H34" s="70">
        <v>207</v>
      </c>
      <c r="I34" s="70">
        <v>137</v>
      </c>
      <c r="J34" s="71">
        <v>143</v>
      </c>
      <c r="K34" s="47">
        <f t="shared" si="1"/>
        <v>280</v>
      </c>
      <c r="L34" s="72">
        <f t="shared" si="0"/>
        <v>0</v>
      </c>
    </row>
    <row r="35" spans="1:12" ht="15.6">
      <c r="A35" s="1">
        <f>SEGGI!A35</f>
        <v>2</v>
      </c>
      <c r="B35" s="63">
        <f>SEGGI!B35</f>
        <v>25</v>
      </c>
      <c r="C35" s="63">
        <f>SEGGI!C35</f>
        <v>407</v>
      </c>
      <c r="D35" s="63">
        <f>SEGGI!D35</f>
        <v>447</v>
      </c>
      <c r="E35" s="63">
        <f>SEGGI!E35</f>
        <v>854</v>
      </c>
      <c r="F35" s="141">
        <v>87</v>
      </c>
      <c r="G35" s="17">
        <v>172</v>
      </c>
      <c r="H35" s="17">
        <v>249</v>
      </c>
      <c r="I35" s="17">
        <v>158</v>
      </c>
      <c r="J35" s="18">
        <v>185</v>
      </c>
      <c r="K35" s="15">
        <f t="shared" si="1"/>
        <v>343</v>
      </c>
      <c r="L35" s="21">
        <f t="shared" si="0"/>
        <v>0</v>
      </c>
    </row>
    <row r="36" spans="1:12" ht="15.95" thickBot="1">
      <c r="A36" s="1">
        <f>SEGGI!A36</f>
        <v>2</v>
      </c>
      <c r="B36" s="65">
        <f>SEGGI!B36</f>
        <v>26</v>
      </c>
      <c r="C36" s="65">
        <f>SEGGI!C36</f>
        <v>410</v>
      </c>
      <c r="D36" s="65">
        <f>SEGGI!D36</f>
        <v>400</v>
      </c>
      <c r="E36" s="65">
        <f>SEGGI!E36</f>
        <v>810</v>
      </c>
      <c r="F36" s="140">
        <v>89</v>
      </c>
      <c r="G36" s="50">
        <v>163</v>
      </c>
      <c r="H36" s="50">
        <v>226</v>
      </c>
      <c r="I36" s="50">
        <v>155</v>
      </c>
      <c r="J36" s="66">
        <v>163</v>
      </c>
      <c r="K36" s="49">
        <f t="shared" si="1"/>
        <v>318</v>
      </c>
      <c r="L36" s="67">
        <f t="shared" si="0"/>
        <v>0</v>
      </c>
    </row>
    <row r="37" spans="1:12" ht="16.5" thickTop="1" thickBot="1">
      <c r="A37" s="1">
        <f>SEGGI!A37</f>
        <v>3</v>
      </c>
      <c r="B37" s="74">
        <f>SEGGI!B37</f>
        <v>27</v>
      </c>
      <c r="C37" s="74">
        <f>SEGGI!C37</f>
        <v>0</v>
      </c>
      <c r="D37" s="74">
        <f>SEGGI!D37</f>
        <v>0</v>
      </c>
      <c r="E37" s="74">
        <f>SEGGI!E37</f>
        <v>0</v>
      </c>
      <c r="F37" s="142">
        <v>3</v>
      </c>
      <c r="G37" s="143">
        <v>3</v>
      </c>
      <c r="H37" s="143">
        <v>5</v>
      </c>
      <c r="I37" s="143">
        <v>12</v>
      </c>
      <c r="J37" s="144">
        <v>4</v>
      </c>
      <c r="K37" s="13">
        <f t="shared" si="1"/>
        <v>16</v>
      </c>
      <c r="L37" s="68">
        <f t="shared" si="0"/>
        <v>-1</v>
      </c>
    </row>
    <row r="38" spans="1:12" ht="15.95" thickTop="1">
      <c r="A38" s="1">
        <f>SEGGI!A38</f>
        <v>2</v>
      </c>
      <c r="B38" s="69">
        <f>SEGGI!B38</f>
        <v>28</v>
      </c>
      <c r="C38" s="69">
        <f>SEGGI!C38</f>
        <v>323</v>
      </c>
      <c r="D38" s="69">
        <f>SEGGI!D38</f>
        <v>367</v>
      </c>
      <c r="E38" s="69">
        <f>SEGGI!E38</f>
        <v>690</v>
      </c>
      <c r="F38" s="139">
        <v>97</v>
      </c>
      <c r="G38" s="70">
        <v>163</v>
      </c>
      <c r="H38" s="70">
        <v>229</v>
      </c>
      <c r="I38" s="170">
        <v>140</v>
      </c>
      <c r="J38" s="171">
        <v>169</v>
      </c>
      <c r="K38" s="47">
        <f t="shared" si="1"/>
        <v>309</v>
      </c>
      <c r="L38" s="72">
        <f t="shared" si="0"/>
        <v>0</v>
      </c>
    </row>
    <row r="39" spans="1:12" ht="15.6">
      <c r="A39" s="1">
        <f>SEGGI!A39</f>
        <v>2</v>
      </c>
      <c r="B39" s="63">
        <f>SEGGI!B39</f>
        <v>29</v>
      </c>
      <c r="C39" s="63">
        <f>SEGGI!C39</f>
        <v>312</v>
      </c>
      <c r="D39" s="63">
        <f>SEGGI!D39</f>
        <v>375</v>
      </c>
      <c r="E39" s="63">
        <f>SEGGI!E39</f>
        <v>687</v>
      </c>
      <c r="F39" s="141">
        <v>53</v>
      </c>
      <c r="G39" s="17">
        <v>116</v>
      </c>
      <c r="H39" s="17">
        <v>191</v>
      </c>
      <c r="I39" s="172">
        <v>111</v>
      </c>
      <c r="J39" s="173">
        <v>157</v>
      </c>
      <c r="K39" s="15">
        <f t="shared" si="1"/>
        <v>268</v>
      </c>
      <c r="L39" s="21">
        <f t="shared" si="0"/>
        <v>0</v>
      </c>
    </row>
    <row r="40" spans="1:12" ht="15.95" thickBot="1">
      <c r="A40" s="1">
        <f>SEGGI!A40</f>
        <v>2</v>
      </c>
      <c r="B40" s="65">
        <f>SEGGI!B40</f>
        <v>30</v>
      </c>
      <c r="C40" s="65">
        <f>SEGGI!C40</f>
        <v>286</v>
      </c>
      <c r="D40" s="65">
        <f>SEGGI!D40</f>
        <v>362</v>
      </c>
      <c r="E40" s="65">
        <f>SEGGI!E40</f>
        <v>648</v>
      </c>
      <c r="F40" s="140">
        <v>68</v>
      </c>
      <c r="G40" s="50">
        <v>126</v>
      </c>
      <c r="H40" s="50">
        <v>213</v>
      </c>
      <c r="I40" s="174">
        <v>141</v>
      </c>
      <c r="J40" s="175">
        <v>161</v>
      </c>
      <c r="K40" s="49">
        <f t="shared" si="1"/>
        <v>302</v>
      </c>
      <c r="L40" s="67">
        <f t="shared" si="0"/>
        <v>0</v>
      </c>
    </row>
    <row r="41" spans="1:12" ht="15.95" thickTop="1">
      <c r="A41" s="1">
        <f>SEGGI!A41</f>
        <v>3</v>
      </c>
      <c r="B41" s="73">
        <f>SEGGI!B41</f>
        <v>31</v>
      </c>
      <c r="C41" s="73">
        <f>SEGGI!C41</f>
        <v>270</v>
      </c>
      <c r="D41" s="73">
        <f>SEGGI!D41</f>
        <v>300</v>
      </c>
      <c r="E41" s="73">
        <f>SEGGI!E41</f>
        <v>570</v>
      </c>
      <c r="F41" s="16">
        <v>61</v>
      </c>
      <c r="G41" s="16">
        <v>117</v>
      </c>
      <c r="H41" s="16">
        <v>180</v>
      </c>
      <c r="I41" s="16">
        <v>103</v>
      </c>
      <c r="J41" s="16">
        <v>120</v>
      </c>
      <c r="K41" s="45">
        <f t="shared" si="1"/>
        <v>223</v>
      </c>
      <c r="L41" s="64">
        <f t="shared" si="0"/>
        <v>0</v>
      </c>
    </row>
    <row r="42" spans="1:12" ht="15.6">
      <c r="A42" s="1">
        <f>SEGGI!A42</f>
        <v>3</v>
      </c>
      <c r="B42" s="74">
        <f>SEGGI!B42</f>
        <v>32</v>
      </c>
      <c r="C42" s="74">
        <f>SEGGI!C42</f>
        <v>314</v>
      </c>
      <c r="D42" s="74">
        <f>SEGGI!D42</f>
        <v>355</v>
      </c>
      <c r="E42" s="74">
        <f>SEGGI!E42</f>
        <v>669</v>
      </c>
      <c r="F42" s="17">
        <v>78</v>
      </c>
      <c r="G42" s="17">
        <v>135</v>
      </c>
      <c r="H42" s="17">
        <v>229</v>
      </c>
      <c r="I42" s="16">
        <v>146</v>
      </c>
      <c r="J42" s="16">
        <v>158</v>
      </c>
      <c r="K42" s="13">
        <f t="shared" si="1"/>
        <v>304</v>
      </c>
      <c r="L42" s="29">
        <f t="shared" si="0"/>
        <v>0</v>
      </c>
    </row>
    <row r="43" spans="1:12" ht="15.6">
      <c r="A43" s="1">
        <f>SEGGI!A43</f>
        <v>3</v>
      </c>
      <c r="B43" s="74">
        <f>SEGGI!B43</f>
        <v>33</v>
      </c>
      <c r="C43" s="74">
        <f>SEGGI!C43</f>
        <v>319</v>
      </c>
      <c r="D43" s="74">
        <f>SEGGI!D43</f>
        <v>362</v>
      </c>
      <c r="E43" s="74">
        <f>SEGGI!E43</f>
        <v>681</v>
      </c>
      <c r="F43" s="17">
        <v>59</v>
      </c>
      <c r="G43" s="17">
        <v>131</v>
      </c>
      <c r="H43" s="17">
        <v>221</v>
      </c>
      <c r="I43" s="16">
        <v>140</v>
      </c>
      <c r="J43" s="16">
        <v>166</v>
      </c>
      <c r="K43" s="13">
        <f t="shared" si="1"/>
        <v>306</v>
      </c>
      <c r="L43" s="29">
        <f t="shared" si="0"/>
        <v>0</v>
      </c>
    </row>
    <row r="44" spans="1:12" ht="15.6">
      <c r="A44" s="1">
        <f>SEGGI!A44</f>
        <v>3</v>
      </c>
      <c r="B44" s="74">
        <f>SEGGI!B44</f>
        <v>34</v>
      </c>
      <c r="C44" s="74">
        <f>SEGGI!C44</f>
        <v>357</v>
      </c>
      <c r="D44" s="74">
        <f>SEGGI!D44</f>
        <v>381</v>
      </c>
      <c r="E44" s="74">
        <f>SEGGI!E44</f>
        <v>738</v>
      </c>
      <c r="F44" s="17">
        <v>71</v>
      </c>
      <c r="G44" s="17">
        <v>130</v>
      </c>
      <c r="H44" s="17">
        <v>199</v>
      </c>
      <c r="I44" s="16">
        <v>137</v>
      </c>
      <c r="J44" s="16">
        <v>161</v>
      </c>
      <c r="K44" s="13">
        <f t="shared" si="1"/>
        <v>298</v>
      </c>
      <c r="L44" s="29">
        <f t="shared" si="0"/>
        <v>0</v>
      </c>
    </row>
    <row r="45" spans="1:12" ht="15.6">
      <c r="A45" s="1">
        <f>SEGGI!A45</f>
        <v>3</v>
      </c>
      <c r="B45" s="74">
        <f>SEGGI!B45</f>
        <v>35</v>
      </c>
      <c r="C45" s="74">
        <f>SEGGI!C45</f>
        <v>341</v>
      </c>
      <c r="D45" s="74">
        <f>SEGGI!D45</f>
        <v>376</v>
      </c>
      <c r="E45" s="74">
        <f>SEGGI!E45</f>
        <v>717</v>
      </c>
      <c r="F45" s="17">
        <v>85</v>
      </c>
      <c r="G45" s="17">
        <v>157</v>
      </c>
      <c r="H45" s="17">
        <v>241</v>
      </c>
      <c r="I45" s="16">
        <v>148</v>
      </c>
      <c r="J45" s="16">
        <v>168</v>
      </c>
      <c r="K45" s="13">
        <f t="shared" si="1"/>
        <v>316</v>
      </c>
      <c r="L45" s="29">
        <f t="shared" si="0"/>
        <v>0</v>
      </c>
    </row>
    <row r="46" spans="1:12" ht="15.6">
      <c r="A46" s="1">
        <f>SEGGI!A46</f>
        <v>3</v>
      </c>
      <c r="B46" s="74">
        <f>SEGGI!B46</f>
        <v>36</v>
      </c>
      <c r="C46" s="74">
        <f>SEGGI!C46</f>
        <v>406</v>
      </c>
      <c r="D46" s="74">
        <f>SEGGI!D46</f>
        <v>470</v>
      </c>
      <c r="E46" s="74">
        <f>SEGGI!E46</f>
        <v>876</v>
      </c>
      <c r="F46" s="17">
        <v>105</v>
      </c>
      <c r="G46" s="17">
        <v>175</v>
      </c>
      <c r="H46" s="17">
        <v>260</v>
      </c>
      <c r="I46" s="16">
        <v>176</v>
      </c>
      <c r="J46" s="16">
        <v>192</v>
      </c>
      <c r="K46" s="13">
        <f t="shared" si="1"/>
        <v>368</v>
      </c>
      <c r="L46" s="29">
        <f t="shared" si="0"/>
        <v>0</v>
      </c>
    </row>
    <row r="47" spans="1:12" ht="15.6">
      <c r="A47" s="1">
        <f>SEGGI!A47</f>
        <v>3</v>
      </c>
      <c r="B47" s="74">
        <f>SEGGI!B47</f>
        <v>37</v>
      </c>
      <c r="C47" s="74">
        <f>SEGGI!C47</f>
        <v>443</v>
      </c>
      <c r="D47" s="74">
        <f>SEGGI!D47</f>
        <v>438</v>
      </c>
      <c r="E47" s="74">
        <f>SEGGI!E47</f>
        <v>881</v>
      </c>
      <c r="F47" s="17">
        <v>82</v>
      </c>
      <c r="G47" s="17">
        <v>153</v>
      </c>
      <c r="H47" s="17">
        <v>247</v>
      </c>
      <c r="I47" s="16">
        <v>175</v>
      </c>
      <c r="J47" s="16">
        <v>179</v>
      </c>
      <c r="K47" s="13">
        <f t="shared" si="1"/>
        <v>354</v>
      </c>
      <c r="L47" s="29">
        <f t="shared" si="0"/>
        <v>0</v>
      </c>
    </row>
    <row r="48" spans="1:12" ht="15.6">
      <c r="A48" s="1">
        <f>SEGGI!A48</f>
        <v>3</v>
      </c>
      <c r="B48" s="74">
        <f>SEGGI!B48</f>
        <v>38</v>
      </c>
      <c r="C48" s="74">
        <f>SEGGI!C48</f>
        <v>305</v>
      </c>
      <c r="D48" s="74">
        <f>SEGGI!D48</f>
        <v>330</v>
      </c>
      <c r="E48" s="74">
        <f>SEGGI!E48</f>
        <v>635</v>
      </c>
      <c r="F48" s="17">
        <v>96</v>
      </c>
      <c r="G48" s="17">
        <v>146</v>
      </c>
      <c r="H48" s="17">
        <v>215</v>
      </c>
      <c r="I48" s="16">
        <v>141</v>
      </c>
      <c r="J48" s="16">
        <v>166</v>
      </c>
      <c r="K48" s="13">
        <f t="shared" si="1"/>
        <v>307</v>
      </c>
      <c r="L48" s="29">
        <f t="shared" si="0"/>
        <v>0</v>
      </c>
    </row>
    <row r="49" spans="1:989" ht="15.6">
      <c r="A49" s="1">
        <f>SEGGI!A49</f>
        <v>3</v>
      </c>
      <c r="B49" s="74">
        <f>SEGGI!B49</f>
        <v>39</v>
      </c>
      <c r="C49" s="74">
        <f>SEGGI!C49</f>
        <v>325</v>
      </c>
      <c r="D49" s="74">
        <f>SEGGI!D49</f>
        <v>350</v>
      </c>
      <c r="E49" s="74">
        <f>SEGGI!E49</f>
        <v>675</v>
      </c>
      <c r="F49" s="17">
        <v>72</v>
      </c>
      <c r="G49" s="17">
        <v>123</v>
      </c>
      <c r="H49" s="17">
        <v>194</v>
      </c>
      <c r="I49" s="16">
        <v>146</v>
      </c>
      <c r="J49" s="16">
        <v>155</v>
      </c>
      <c r="K49" s="13">
        <f t="shared" si="1"/>
        <v>301</v>
      </c>
      <c r="L49" s="29">
        <f t="shared" si="0"/>
        <v>0</v>
      </c>
    </row>
    <row r="50" spans="1:989" ht="15.6">
      <c r="A50" s="1">
        <f>SEGGI!A50</f>
        <v>3</v>
      </c>
      <c r="B50" s="74">
        <f>SEGGI!B50</f>
        <v>40</v>
      </c>
      <c r="C50" s="74">
        <f>SEGGI!C50</f>
        <v>387</v>
      </c>
      <c r="D50" s="74">
        <f>SEGGI!D50</f>
        <v>433</v>
      </c>
      <c r="E50" s="74">
        <f>SEGGI!E50</f>
        <v>820</v>
      </c>
      <c r="F50" s="17">
        <v>93</v>
      </c>
      <c r="G50" s="17">
        <v>173</v>
      </c>
      <c r="H50" s="17">
        <v>270</v>
      </c>
      <c r="I50" s="16">
        <v>184</v>
      </c>
      <c r="J50" s="16">
        <v>197</v>
      </c>
      <c r="K50" s="13">
        <f t="shared" si="1"/>
        <v>381</v>
      </c>
      <c r="L50" s="29">
        <f t="shared" si="0"/>
        <v>0</v>
      </c>
    </row>
    <row r="51" spans="1:989" ht="15.95" thickBot="1">
      <c r="B51" s="22" t="s">
        <v>17</v>
      </c>
      <c r="C51" s="23">
        <f t="shared" ref="C51:K51" si="2">SUM(C11:C50)</f>
        <v>14512</v>
      </c>
      <c r="D51" s="24">
        <f t="shared" si="2"/>
        <v>15573</v>
      </c>
      <c r="E51" s="25">
        <f t="shared" si="2"/>
        <v>30085</v>
      </c>
      <c r="F51" s="27">
        <f t="shared" si="2"/>
        <v>3277</v>
      </c>
      <c r="G51" s="27">
        <f t="shared" si="2"/>
        <v>6028</v>
      </c>
      <c r="H51" s="27">
        <f t="shared" si="2"/>
        <v>8994</v>
      </c>
      <c r="I51" s="27">
        <f t="shared" si="2"/>
        <v>5863</v>
      </c>
      <c r="J51" s="27">
        <f t="shared" si="2"/>
        <v>6469</v>
      </c>
      <c r="K51" s="28">
        <f t="shared" si="2"/>
        <v>12332</v>
      </c>
      <c r="L51" s="9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</row>
    <row r="52" spans="1:989" ht="12.75" customHeight="1" thickBot="1"/>
    <row r="53" spans="1:989" ht="13.5" thickTop="1" thickBot="1">
      <c r="F53" s="5">
        <f>F51/$E51</f>
        <v>0.10892471331228187</v>
      </c>
      <c r="G53" s="5">
        <f t="shared" ref="G53:H53" si="3">G51/$E51</f>
        <v>0.20036563071297989</v>
      </c>
      <c r="H53" s="5">
        <f t="shared" si="3"/>
        <v>0.29895296659464848</v>
      </c>
      <c r="I53" s="6">
        <f>I51/$K51</f>
        <v>0.47542977619202076</v>
      </c>
      <c r="J53" s="7">
        <f>J51/$K51</f>
        <v>0.52457022380797924</v>
      </c>
      <c r="K53" s="8">
        <f>K51/$E51</f>
        <v>0.40990526840618247</v>
      </c>
    </row>
    <row r="54" spans="1:989" ht="12.95" thickTop="1"/>
    <row r="55" spans="1:989" ht="18" customHeight="1"/>
    <row r="56" spans="1:989" ht="18" customHeight="1">
      <c r="F56" s="33"/>
      <c r="G56" s="33"/>
    </row>
    <row r="57" spans="1:989" ht="18" customHeight="1"/>
    <row r="58" spans="1:989" ht="18" customHeight="1"/>
    <row r="59" spans="1:989" ht="18" customHeight="1"/>
    <row r="60" spans="1:989" ht="18" customHeight="1"/>
    <row r="61" spans="1:989" ht="18" customHeight="1"/>
    <row r="62" spans="1:989" ht="18" customHeight="1"/>
    <row r="63" spans="1:989" ht="18" customHeight="1"/>
    <row r="64" spans="1:989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</sheetData>
  <sheetProtection algorithmName="SHA-512" hashValue="Mo0PBRTKmq3hUzPtrtRVxK0ndDy4JLLKZRi6xKxxRDHolzDyv1eXwxLDobhAKJIZqxsBefSCF3jeUdvE6Qa6oA==" saltValue="DmSUF+YZCuby3BTfqBK+Mg==" spinCount="100000" sheet="1" autoFilter="0"/>
  <protectedRanges>
    <protectedRange algorithmName="SHA-512" hashValue="kW3JCvZE1XqnYreVz9cPrIuM39/s5y3Tpb0KOcUH8mEmVo+zKuH0LNJ2DyTrkaRVcSgj3fDTch+e4sQx7O+svA==" saltValue="OkfGXUl0vRC8WvvXojD+Zw==" spinCount="100000" sqref="F38:J40" name="POSTAZIONE2C"/>
    <protectedRange algorithmName="SHA-512" hashValue="LmAXqTfIAgjx6g0Ba2A+sqIUBksCEOmewQ8oyNIfd+3mBE7BjP6WNISdpEaw6Y7JcD9SFJ0yqUFnve/d5w7ykQ==" saltValue="tgzzuC//xzwl3HKJEZxr6A==" spinCount="100000" sqref="F34:J36" name="POSTAZIONE2B"/>
    <protectedRange algorithmName="SHA-512" hashValue="U5+zaXVN05LArOSRXhJSWD4zH9eBnuj05j4e9KLpqeCjq8oZP0J/C7vD6EewgYx2pCdiUOWQFsqr3UJEowu/Sw==" saltValue="Ylvi+TiTenedxk4/QDbx7Q==" spinCount="100000" sqref="F24:J31" name="POSTAZIONE2A"/>
    <protectedRange algorithmName="SHA-512" hashValue="Eba/b19uyrNJhuCEU+bLmTd2Zu8zw95qE7rJkA+PhUQ5VSwRAQU+pS0vepVBPVIWdpwpAG47XjMRQfSu383oDA==" saltValue="7je5ydYWLOD0GIxvDvWzWA==" spinCount="100000" sqref="F11:J23" name="POSTAZIONE1A"/>
    <protectedRange algorithmName="SHA-512" hashValue="yHGJsNrUHbj1ar9BiSzijBcsdvygKmBn3zPZHq1N+PZdch1PsaTdV6aJ76hlIZjNiQiUN6M/zyuBRnIv0/WQAw==" saltValue="lh7P+35JaBpvP7J2xGfLCg==" spinCount="100000" sqref="F32:J33" name="POSTAZIONE3A"/>
    <protectedRange algorithmName="SHA-512" hashValue="yp2RY9ZstrjZLLaRrnsN16MUkA8FtcaW8EXC13kNLwUczD8C2PtfdUKWjNgibr7go9hbiIAPCjcjL9+DJTmiQQ==" saltValue="VBoPLvb0pW/6gsLLfFaZWQ==" spinCount="100000" sqref="F37:J37" name="POSTAZIONE3B"/>
    <protectedRange algorithmName="SHA-512" hashValue="bXP6iiDw5eMBcdRGydzLIexCtEaawWoVgV4SOZ3x94m7h1atAweilqJ651YvQ2iZd/ArqZvzBWFaMpqxGaaceA==" saltValue="CFNL4khmRgV0c77jc+c0Og==" spinCount="100000" sqref="F41:J50" name="POSTAZIONE3C"/>
  </protectedRanges>
  <autoFilter ref="A1:A1053" xr:uid="{F9570E91-7667-4C7C-8F8F-D9826FCFC6F3}"/>
  <mergeCells count="17">
    <mergeCell ref="C2:E2"/>
    <mergeCell ref="F2:K3"/>
    <mergeCell ref="A4:A10"/>
    <mergeCell ref="B4:B10"/>
    <mergeCell ref="C4:E7"/>
    <mergeCell ref="F4:K6"/>
    <mergeCell ref="F7:K7"/>
    <mergeCell ref="C8:C10"/>
    <mergeCell ref="D8:D10"/>
    <mergeCell ref="E8:E10"/>
    <mergeCell ref="F8:H8"/>
    <mergeCell ref="I8:K8"/>
    <mergeCell ref="L8:L10"/>
    <mergeCell ref="F9:F10"/>
    <mergeCell ref="G9:G10"/>
    <mergeCell ref="H9:H10"/>
    <mergeCell ref="I9:K9"/>
  </mergeCells>
  <conditionalFormatting sqref="B111:K151">
    <cfRule type="expression" dxfId="12" priority="1">
      <formula>OR(CELL("COL") = COLUMN(),CELL("RIGA") = ROW())</formula>
    </cfRule>
  </conditionalFormatting>
  <dataValidations count="10">
    <dataValidation type="whole" operator="greaterThanOrEqual" allowBlank="1" sqref="K11:K50" xr:uid="{649D347D-B6CC-47E0-8A75-3A1A55E41CA7}">
      <formula1>$H11</formula1>
    </dataValidation>
    <dataValidation type="whole" operator="greaterThan" allowBlank="1" sqref="L8 L11:L1053 M1:ALA1053 B11:E1053 F51:K1053" xr:uid="{C16C3659-71A2-441D-8DB5-EEE8677587AB}">
      <formula1>0</formula1>
      <formula2>0</formula2>
    </dataValidation>
    <dataValidation type="whole" allowBlank="1" showErrorMessage="1" errorTitle="Errore" error="Inserire un Numero_x000a_- NON INFERIORE alla precedente RILEVAZIONE_x000a_- NON SUPERIORE al TOTALE ELETTORI" sqref="G38:G50 G11:G36" xr:uid="{F31997D3-072C-4E6F-9485-45860DF8AD22}">
      <formula1>$F11</formula1>
      <formula2>$E11</formula2>
    </dataValidation>
    <dataValidation type="whole" allowBlank="1" showErrorMessage="1" errorTitle="Errore" error="Inserire un Numero_x000a_- NON SUPERIORE al TOTALE ELETTORI" sqref="F11:F36 F38:F50" xr:uid="{EEAD2782-A314-44E7-A04F-D001BC2A6A7F}">
      <formula1>0</formula1>
      <formula2>$E11</formula2>
    </dataValidation>
    <dataValidation type="whole" allowBlank="1" showInputMessage="1" showErrorMessage="1" errorTitle="Errore" error="Inserire un Numero_x000a_- NON INFERIORE alla PRECEDENTE RILEVAZIONE_x000a_- NON SUPERIORE al TOTALE ELETTORI" sqref="G37:H37" xr:uid="{82FD1E46-4D66-4BD5-9B7E-A848EDC963F6}">
      <formula1>F37</formula1>
      <formula2>$E$51</formula2>
    </dataValidation>
    <dataValidation type="whole" allowBlank="1" showErrorMessage="1" errorTitle="Errore" error="Inserire un Numero_x000a_- NON INFERIORE alla precedente RILEVAZIONE_x000a_- NON SUPERIORE al TOTALE ELETTORI" sqref="H11:H36 H38:H50" xr:uid="{84897E84-768A-42AB-894F-F1FB4152B2E0}">
      <formula1>$G11</formula1>
      <formula2>$E11</formula2>
    </dataValidation>
    <dataValidation type="whole" allowBlank="1" showInputMessage="1" showErrorMessage="1" errorTitle="Errore" error="Inserire un Numero_x000a_- NON SUPERIORE al TOTALE ELETTOR" sqref="F37" xr:uid="{2724265D-126A-44B6-85FC-55D5C74DDA46}">
      <formula1>0</formula1>
      <formula2>$E$51</formula2>
    </dataValidation>
    <dataValidation type="whole" allowBlank="1" showErrorMessage="1" errorTitle="Errore" error="Inserire un Numero_x000a_- NON SUPERIORE al TOTALE ELETTORI" sqref="I37:J37" xr:uid="{00BEC701-6965-4B9F-BFBA-7019E55E0853}">
      <formula1>0</formula1>
      <formula2>$E$51</formula2>
    </dataValidation>
    <dataValidation type="whole" operator="lessThanOrEqual" allowBlank="1" showErrorMessage="1" errorTitle="Errore" error="Inserire un Numero_x000a_- NON SUPERIORE al TOTALE ELETTORI MASCHI" sqref="I11:I36 I38:I50" xr:uid="{CBB2E122-79AB-4A7E-804C-89EDED959786}">
      <formula1>C11</formula1>
    </dataValidation>
    <dataValidation type="whole" operator="lessThanOrEqual" allowBlank="1" showErrorMessage="1" errorTitle="Errore" error="Inserire un Numero_x000a_- NON SUPERIORE al TOTALE ELETTORI FEMMINE" sqref="J11:J36 J38:J50" xr:uid="{C00A0C36-8839-4B9D-84D6-9126180B099E}">
      <formula1>D11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898E-D6A4-4BAA-B2DE-D98CFC282530}">
  <dimension ref="A1:ALA1053"/>
  <sheetViews>
    <sheetView showGridLines="0" topLeftCell="A2" zoomScale="150" zoomScaleNormal="150" workbookViewId="0">
      <selection activeCell="K32" sqref="K32"/>
    </sheetView>
  </sheetViews>
  <sheetFormatPr defaultColWidth="11.5703125" defaultRowHeight="12.75" customHeight="1"/>
  <cols>
    <col min="2" max="11" width="9" customWidth="1"/>
    <col min="12" max="12" width="12.5703125" style="1" customWidth="1"/>
    <col min="13" max="989" width="9" customWidth="1"/>
  </cols>
  <sheetData>
    <row r="1" spans="1:12" ht="39.75" hidden="1" customHeight="1">
      <c r="A1" s="138" t="s">
        <v>18</v>
      </c>
      <c r="B1" s="1"/>
      <c r="E1" s="2"/>
    </row>
    <row r="2" spans="1:12" ht="18" customHeight="1">
      <c r="C2" s="178" t="s">
        <v>1</v>
      </c>
      <c r="D2" s="178"/>
      <c r="E2" s="178"/>
      <c r="F2" s="209" t="str">
        <f>SEGGI!F2</f>
        <v>REFERENDUM ABROGATIVI DI DOMENICA 8 E LUNEDI’ 9 GIUGNO 2025</v>
      </c>
      <c r="G2" s="209"/>
      <c r="H2" s="209"/>
      <c r="I2" s="209"/>
      <c r="J2" s="209"/>
      <c r="K2" s="209"/>
      <c r="L2" s="34"/>
    </row>
    <row r="3" spans="1:12" ht="12.75" customHeight="1" thickBot="1">
      <c r="F3" s="210"/>
      <c r="G3" s="210"/>
      <c r="H3" s="210"/>
      <c r="I3" s="210"/>
      <c r="J3" s="210"/>
      <c r="K3" s="210"/>
      <c r="L3" s="34"/>
    </row>
    <row r="4" spans="1:12" ht="12.95" thickBot="1">
      <c r="A4" s="226" t="str">
        <f>SEGGI!A4</f>
        <v>POSTAZIONE</v>
      </c>
      <c r="B4" s="180" t="s">
        <v>4</v>
      </c>
      <c r="C4" s="183" t="s">
        <v>5</v>
      </c>
      <c r="D4" s="184"/>
      <c r="E4" s="185"/>
      <c r="F4" s="189" t="s">
        <v>19</v>
      </c>
      <c r="G4" s="190"/>
      <c r="H4" s="190"/>
      <c r="I4" s="190"/>
      <c r="J4" s="190"/>
      <c r="K4" s="191"/>
      <c r="L4" s="34"/>
    </row>
    <row r="5" spans="1:12" ht="46.5" customHeight="1" thickTop="1" thickBot="1">
      <c r="A5" s="226"/>
      <c r="B5" s="181"/>
      <c r="C5" s="186"/>
      <c r="D5" s="187"/>
      <c r="E5" s="188"/>
      <c r="F5" s="192"/>
      <c r="G5" s="193"/>
      <c r="H5" s="193"/>
      <c r="I5" s="193"/>
      <c r="J5" s="193"/>
      <c r="K5" s="194"/>
    </row>
    <row r="6" spans="1:12" ht="13.5" thickTop="1" thickBot="1">
      <c r="A6" s="226"/>
      <c r="B6" s="181"/>
      <c r="C6" s="186"/>
      <c r="D6" s="187"/>
      <c r="E6" s="188"/>
      <c r="F6" s="217"/>
      <c r="G6" s="218"/>
      <c r="H6" s="218"/>
      <c r="I6" s="218"/>
      <c r="J6" s="218"/>
      <c r="K6" s="219"/>
      <c r="L6" s="34"/>
    </row>
    <row r="7" spans="1:12" ht="13.5" thickTop="1" thickBot="1">
      <c r="A7" s="226"/>
      <c r="B7" s="181"/>
      <c r="C7" s="186"/>
      <c r="D7" s="187"/>
      <c r="E7" s="188"/>
      <c r="F7" s="239" t="s">
        <v>27</v>
      </c>
      <c r="G7" s="240"/>
      <c r="H7" s="240"/>
      <c r="I7" s="240"/>
      <c r="J7" s="240"/>
      <c r="K7" s="241"/>
      <c r="L7" s="34"/>
    </row>
    <row r="8" spans="1:12" ht="12.75" customHeight="1" thickTop="1" thickBot="1">
      <c r="A8" s="226"/>
      <c r="B8" s="181"/>
      <c r="C8" s="200" t="s">
        <v>7</v>
      </c>
      <c r="D8" s="202" t="s">
        <v>8</v>
      </c>
      <c r="E8" s="204" t="s">
        <v>9</v>
      </c>
      <c r="F8" s="230" t="s">
        <v>11</v>
      </c>
      <c r="G8" s="231"/>
      <c r="H8" s="231"/>
      <c r="I8" s="220" t="s">
        <v>12</v>
      </c>
      <c r="J8" s="221"/>
      <c r="K8" s="222"/>
      <c r="L8" s="211" t="s">
        <v>21</v>
      </c>
    </row>
    <row r="9" spans="1:12" ht="15.75" customHeight="1" thickTop="1" thickBot="1">
      <c r="A9" s="226"/>
      <c r="B9" s="181"/>
      <c r="C9" s="200"/>
      <c r="D9" s="202" t="s">
        <v>8</v>
      </c>
      <c r="E9" s="204" t="s">
        <v>13</v>
      </c>
      <c r="F9" s="223" t="s">
        <v>22</v>
      </c>
      <c r="G9" s="225" t="s">
        <v>23</v>
      </c>
      <c r="H9" s="225" t="s">
        <v>24</v>
      </c>
      <c r="I9" s="228" t="s">
        <v>14</v>
      </c>
      <c r="J9" s="228" t="e">
        <v>#REF!</v>
      </c>
      <c r="K9" s="229" t="e">
        <v>#REF!</v>
      </c>
      <c r="L9" s="212"/>
    </row>
    <row r="10" spans="1:12" ht="13.5" thickTop="1" thickBot="1">
      <c r="A10" s="226"/>
      <c r="B10" s="181"/>
      <c r="C10" s="227"/>
      <c r="D10" s="207"/>
      <c r="E10" s="232" t="s">
        <v>13</v>
      </c>
      <c r="F10" s="224"/>
      <c r="G10" s="225"/>
      <c r="H10" s="225"/>
      <c r="I10" s="37" t="s">
        <v>7</v>
      </c>
      <c r="J10" s="37" t="s">
        <v>8</v>
      </c>
      <c r="K10" s="38" t="s">
        <v>13</v>
      </c>
      <c r="L10" s="213"/>
    </row>
    <row r="11" spans="1:12" ht="15.6">
      <c r="A11" s="1">
        <f>SEGGI!A11</f>
        <v>1</v>
      </c>
      <c r="B11" s="35">
        <f>SEGGI!B11</f>
        <v>1</v>
      </c>
      <c r="C11" s="35">
        <f>SEGGI!C11</f>
        <v>325</v>
      </c>
      <c r="D11" s="35">
        <f>SEGGI!D11</f>
        <v>354</v>
      </c>
      <c r="E11" s="35">
        <f>SEGGI!E11</f>
        <v>679</v>
      </c>
      <c r="F11" s="17">
        <v>78</v>
      </c>
      <c r="G11" s="17">
        <v>134</v>
      </c>
      <c r="H11" s="17">
        <v>194</v>
      </c>
      <c r="I11" s="17">
        <v>127</v>
      </c>
      <c r="J11" s="17">
        <v>119</v>
      </c>
      <c r="K11" s="36">
        <f>SUM(I11+J11)</f>
        <v>246</v>
      </c>
      <c r="L11" s="57">
        <f t="shared" ref="L11:L51" si="0">IF($E11&lt;K11,-1,0)</f>
        <v>0</v>
      </c>
    </row>
    <row r="12" spans="1:12" ht="15.6">
      <c r="A12" s="1">
        <f>SEGGI!A12</f>
        <v>1</v>
      </c>
      <c r="B12" s="35">
        <f>SEGGI!B12</f>
        <v>2</v>
      </c>
      <c r="C12" s="35">
        <f>SEGGI!C12</f>
        <v>403</v>
      </c>
      <c r="D12" s="35">
        <f>SEGGI!D12</f>
        <v>386</v>
      </c>
      <c r="E12" s="35">
        <f>SEGGI!E12</f>
        <v>789</v>
      </c>
      <c r="F12" s="17">
        <v>110</v>
      </c>
      <c r="G12" s="17">
        <v>180</v>
      </c>
      <c r="H12" s="17">
        <v>248</v>
      </c>
      <c r="I12" s="17">
        <v>167</v>
      </c>
      <c r="J12" s="17">
        <v>171</v>
      </c>
      <c r="K12" s="19">
        <f t="shared" ref="K12:K50" si="1">SUM(I12+J12)</f>
        <v>338</v>
      </c>
      <c r="L12" s="20">
        <f t="shared" si="0"/>
        <v>0</v>
      </c>
    </row>
    <row r="13" spans="1:12" ht="15.6">
      <c r="A13" s="1">
        <f>SEGGI!A13</f>
        <v>1</v>
      </c>
      <c r="B13" s="35">
        <f>SEGGI!B13</f>
        <v>3</v>
      </c>
      <c r="C13" s="35">
        <f>SEGGI!C13</f>
        <v>351</v>
      </c>
      <c r="D13" s="35">
        <f>SEGGI!D13</f>
        <v>407</v>
      </c>
      <c r="E13" s="35">
        <f>SEGGI!E13</f>
        <v>758</v>
      </c>
      <c r="F13" s="17">
        <v>120</v>
      </c>
      <c r="G13" s="17">
        <v>188</v>
      </c>
      <c r="H13" s="17">
        <v>246</v>
      </c>
      <c r="I13" s="17">
        <v>161</v>
      </c>
      <c r="J13" s="17">
        <v>180</v>
      </c>
      <c r="K13" s="19">
        <f t="shared" si="1"/>
        <v>341</v>
      </c>
      <c r="L13" s="20">
        <f t="shared" si="0"/>
        <v>0</v>
      </c>
    </row>
    <row r="14" spans="1:12" ht="15.6">
      <c r="A14" s="1">
        <f>SEGGI!A14</f>
        <v>1</v>
      </c>
      <c r="B14" s="35">
        <f>SEGGI!B14</f>
        <v>4</v>
      </c>
      <c r="C14" s="35">
        <f>SEGGI!C14</f>
        <v>342</v>
      </c>
      <c r="D14" s="35">
        <f>SEGGI!D14</f>
        <v>401</v>
      </c>
      <c r="E14" s="35">
        <f>SEGGI!E14</f>
        <v>743</v>
      </c>
      <c r="F14" s="17">
        <v>96</v>
      </c>
      <c r="G14" s="17">
        <v>147</v>
      </c>
      <c r="H14" s="17">
        <v>245</v>
      </c>
      <c r="I14" s="17">
        <v>146</v>
      </c>
      <c r="J14" s="17">
        <v>178</v>
      </c>
      <c r="K14" s="19">
        <f t="shared" si="1"/>
        <v>324</v>
      </c>
      <c r="L14" s="20">
        <f t="shared" si="0"/>
        <v>0</v>
      </c>
    </row>
    <row r="15" spans="1:12" ht="15.6">
      <c r="A15" s="1">
        <f>SEGGI!A15</f>
        <v>1</v>
      </c>
      <c r="B15" s="35">
        <f>SEGGI!B15</f>
        <v>5</v>
      </c>
      <c r="C15" s="35">
        <f>SEGGI!C15</f>
        <v>441</v>
      </c>
      <c r="D15" s="35">
        <f>SEGGI!D15</f>
        <v>504</v>
      </c>
      <c r="E15" s="35">
        <f>SEGGI!E15</f>
        <v>945</v>
      </c>
      <c r="F15" s="17">
        <v>104</v>
      </c>
      <c r="G15" s="17">
        <v>184</v>
      </c>
      <c r="H15" s="17">
        <v>281</v>
      </c>
      <c r="I15" s="17">
        <v>180</v>
      </c>
      <c r="J15" s="17">
        <v>207</v>
      </c>
      <c r="K15" s="19">
        <f t="shared" si="1"/>
        <v>387</v>
      </c>
      <c r="L15" s="20">
        <f t="shared" si="0"/>
        <v>0</v>
      </c>
    </row>
    <row r="16" spans="1:12" ht="15.6">
      <c r="A16" s="1">
        <f>SEGGI!A16</f>
        <v>1</v>
      </c>
      <c r="B16" s="35">
        <f>SEGGI!B16</f>
        <v>6</v>
      </c>
      <c r="C16" s="35">
        <f>SEGGI!C16</f>
        <v>299</v>
      </c>
      <c r="D16" s="35">
        <f>SEGGI!D16</f>
        <v>303</v>
      </c>
      <c r="E16" s="35">
        <f>SEGGI!E16</f>
        <v>602</v>
      </c>
      <c r="F16" s="17">
        <v>53</v>
      </c>
      <c r="G16" s="17">
        <v>92</v>
      </c>
      <c r="H16" s="17">
        <v>134</v>
      </c>
      <c r="I16" s="17">
        <v>86</v>
      </c>
      <c r="J16" s="17">
        <v>96</v>
      </c>
      <c r="K16" s="19">
        <f t="shared" si="1"/>
        <v>182</v>
      </c>
      <c r="L16" s="20">
        <f t="shared" si="0"/>
        <v>0</v>
      </c>
    </row>
    <row r="17" spans="1:12" ht="15.6">
      <c r="A17" s="1">
        <f>SEGGI!A17</f>
        <v>1</v>
      </c>
      <c r="B17" s="35">
        <f>SEGGI!B17</f>
        <v>7</v>
      </c>
      <c r="C17" s="35">
        <f>SEGGI!C17</f>
        <v>390</v>
      </c>
      <c r="D17" s="35">
        <f>SEGGI!D17</f>
        <v>384</v>
      </c>
      <c r="E17" s="35">
        <f>SEGGI!E17</f>
        <v>774</v>
      </c>
      <c r="F17" s="17">
        <v>104</v>
      </c>
      <c r="G17" s="17">
        <v>162</v>
      </c>
      <c r="H17" s="17">
        <v>228</v>
      </c>
      <c r="I17" s="17">
        <v>149</v>
      </c>
      <c r="J17" s="17">
        <v>149</v>
      </c>
      <c r="K17" s="19">
        <f t="shared" si="1"/>
        <v>298</v>
      </c>
      <c r="L17" s="20">
        <f t="shared" si="0"/>
        <v>0</v>
      </c>
    </row>
    <row r="18" spans="1:12" ht="15.6">
      <c r="A18" s="1">
        <f>SEGGI!A18</f>
        <v>1</v>
      </c>
      <c r="B18" s="35">
        <f>SEGGI!B18</f>
        <v>8</v>
      </c>
      <c r="C18" s="35">
        <f>SEGGI!C18</f>
        <v>429</v>
      </c>
      <c r="D18" s="35">
        <f>SEGGI!D18</f>
        <v>470</v>
      </c>
      <c r="E18" s="35">
        <f>SEGGI!E18</f>
        <v>899</v>
      </c>
      <c r="F18" s="17">
        <v>78</v>
      </c>
      <c r="G18" s="17">
        <v>182</v>
      </c>
      <c r="H18" s="17">
        <v>277</v>
      </c>
      <c r="I18" s="17">
        <v>177</v>
      </c>
      <c r="J18" s="17">
        <v>190</v>
      </c>
      <c r="K18" s="19">
        <f t="shared" si="1"/>
        <v>367</v>
      </c>
      <c r="L18" s="20">
        <f t="shared" si="0"/>
        <v>0</v>
      </c>
    </row>
    <row r="19" spans="1:12" ht="15.6">
      <c r="A19" s="1">
        <f>SEGGI!A19</f>
        <v>1</v>
      </c>
      <c r="B19" s="35">
        <f>SEGGI!B19</f>
        <v>9</v>
      </c>
      <c r="C19" s="35">
        <f>SEGGI!C19</f>
        <v>367</v>
      </c>
      <c r="D19" s="35">
        <f>SEGGI!D19</f>
        <v>390</v>
      </c>
      <c r="E19" s="35">
        <f>SEGGI!E19</f>
        <v>757</v>
      </c>
      <c r="F19" s="17">
        <v>68</v>
      </c>
      <c r="G19" s="17">
        <v>158</v>
      </c>
      <c r="H19" s="17">
        <v>228</v>
      </c>
      <c r="I19" s="17">
        <v>148</v>
      </c>
      <c r="J19" s="17">
        <v>161</v>
      </c>
      <c r="K19" s="19">
        <f t="shared" si="1"/>
        <v>309</v>
      </c>
      <c r="L19" s="20">
        <f t="shared" si="0"/>
        <v>0</v>
      </c>
    </row>
    <row r="20" spans="1:12" ht="15.6">
      <c r="A20" s="1">
        <f>SEGGI!A20</f>
        <v>1</v>
      </c>
      <c r="B20" s="35">
        <f>SEGGI!B20</f>
        <v>10</v>
      </c>
      <c r="C20" s="35">
        <f>SEGGI!C20</f>
        <v>366</v>
      </c>
      <c r="D20" s="35">
        <f>SEGGI!D20</f>
        <v>396</v>
      </c>
      <c r="E20" s="35">
        <f>SEGGI!E20</f>
        <v>762</v>
      </c>
      <c r="F20" s="17">
        <v>56</v>
      </c>
      <c r="G20" s="17">
        <v>141</v>
      </c>
      <c r="H20" s="17">
        <v>204</v>
      </c>
      <c r="I20" s="17">
        <v>147</v>
      </c>
      <c r="J20" s="17">
        <v>145</v>
      </c>
      <c r="K20" s="19">
        <f t="shared" si="1"/>
        <v>292</v>
      </c>
      <c r="L20" s="20">
        <f t="shared" si="0"/>
        <v>0</v>
      </c>
    </row>
    <row r="21" spans="1:12" ht="15.6">
      <c r="A21" s="1">
        <f>SEGGI!A21</f>
        <v>1</v>
      </c>
      <c r="B21" s="35">
        <f>SEGGI!B21</f>
        <v>11</v>
      </c>
      <c r="C21" s="35">
        <f>SEGGI!C21</f>
        <v>358</v>
      </c>
      <c r="D21" s="35">
        <f>SEGGI!D21</f>
        <v>360</v>
      </c>
      <c r="E21" s="35">
        <f>SEGGI!E21</f>
        <v>718</v>
      </c>
      <c r="F21" s="17">
        <v>78</v>
      </c>
      <c r="G21" s="17">
        <v>139</v>
      </c>
      <c r="H21" s="17">
        <v>185</v>
      </c>
      <c r="I21" s="17">
        <v>116</v>
      </c>
      <c r="J21" s="17">
        <v>126</v>
      </c>
      <c r="K21" s="19">
        <f t="shared" si="1"/>
        <v>242</v>
      </c>
      <c r="L21" s="20">
        <f t="shared" si="0"/>
        <v>0</v>
      </c>
    </row>
    <row r="22" spans="1:12" ht="15.6">
      <c r="A22" s="1">
        <f>SEGGI!A22</f>
        <v>1</v>
      </c>
      <c r="B22" s="35">
        <f>SEGGI!B22</f>
        <v>12</v>
      </c>
      <c r="C22" s="35">
        <f>SEGGI!C22</f>
        <v>455</v>
      </c>
      <c r="D22" s="35">
        <f>SEGGI!D22</f>
        <v>447</v>
      </c>
      <c r="E22" s="35">
        <f>SEGGI!E22</f>
        <v>902</v>
      </c>
      <c r="F22" s="17">
        <v>74</v>
      </c>
      <c r="G22" s="17">
        <v>144</v>
      </c>
      <c r="H22" s="17">
        <v>219</v>
      </c>
      <c r="I22" s="17">
        <v>150</v>
      </c>
      <c r="J22" s="17">
        <v>158</v>
      </c>
      <c r="K22" s="19">
        <f t="shared" si="1"/>
        <v>308</v>
      </c>
      <c r="L22" s="20">
        <f t="shared" si="0"/>
        <v>0</v>
      </c>
    </row>
    <row r="23" spans="1:12" ht="15.95" thickBot="1">
      <c r="A23" s="1">
        <f>SEGGI!A23</f>
        <v>1</v>
      </c>
      <c r="B23" s="59">
        <f>SEGGI!B23</f>
        <v>13</v>
      </c>
      <c r="C23" s="59">
        <f>SEGGI!C23</f>
        <v>397</v>
      </c>
      <c r="D23" s="59">
        <f>SEGGI!D23</f>
        <v>446</v>
      </c>
      <c r="E23" s="59">
        <f>SEGGI!E23</f>
        <v>843</v>
      </c>
      <c r="F23" s="50">
        <v>131</v>
      </c>
      <c r="G23" s="50">
        <v>215</v>
      </c>
      <c r="H23" s="50">
        <v>302</v>
      </c>
      <c r="I23" s="166">
        <v>187</v>
      </c>
      <c r="J23" s="166">
        <v>208</v>
      </c>
      <c r="K23" s="60">
        <f t="shared" si="1"/>
        <v>395</v>
      </c>
      <c r="L23" s="61">
        <f t="shared" si="0"/>
        <v>0</v>
      </c>
    </row>
    <row r="24" spans="1:12" ht="15.95" thickTop="1">
      <c r="A24" s="1">
        <f>SEGGI!A24</f>
        <v>2</v>
      </c>
      <c r="B24" s="62">
        <f>SEGGI!B24</f>
        <v>14</v>
      </c>
      <c r="C24" s="62">
        <f>SEGGI!C24</f>
        <v>348</v>
      </c>
      <c r="D24" s="62">
        <f>SEGGI!D24</f>
        <v>448</v>
      </c>
      <c r="E24" s="62">
        <f>SEGGI!E24</f>
        <v>796</v>
      </c>
      <c r="F24" s="16">
        <v>73</v>
      </c>
      <c r="G24" s="16">
        <v>143</v>
      </c>
      <c r="H24" s="16">
        <v>212</v>
      </c>
      <c r="I24" s="16">
        <v>128</v>
      </c>
      <c r="J24" s="16">
        <v>163</v>
      </c>
      <c r="K24" s="42">
        <f t="shared" si="1"/>
        <v>291</v>
      </c>
      <c r="L24" s="58">
        <f t="shared" si="0"/>
        <v>0</v>
      </c>
    </row>
    <row r="25" spans="1:12" ht="15.6">
      <c r="A25" s="1">
        <f>SEGGI!A25</f>
        <v>2</v>
      </c>
      <c r="B25" s="63">
        <f>SEGGI!B25</f>
        <v>15</v>
      </c>
      <c r="C25" s="63">
        <f>SEGGI!C25</f>
        <v>335</v>
      </c>
      <c r="D25" s="63">
        <f>SEGGI!D25</f>
        <v>354</v>
      </c>
      <c r="E25" s="63">
        <f>SEGGI!E25</f>
        <v>689</v>
      </c>
      <c r="F25" s="17">
        <v>64</v>
      </c>
      <c r="G25" s="17">
        <v>121</v>
      </c>
      <c r="H25" s="17">
        <v>183</v>
      </c>
      <c r="I25" s="16">
        <v>125</v>
      </c>
      <c r="J25" s="16">
        <v>122</v>
      </c>
      <c r="K25" s="15">
        <f t="shared" si="1"/>
        <v>247</v>
      </c>
      <c r="L25" s="21">
        <f t="shared" si="0"/>
        <v>0</v>
      </c>
    </row>
    <row r="26" spans="1:12" ht="15.6">
      <c r="A26" s="1">
        <f>SEGGI!A26</f>
        <v>2</v>
      </c>
      <c r="B26" s="63">
        <f>SEGGI!B26</f>
        <v>16</v>
      </c>
      <c r="C26" s="63">
        <f>SEGGI!C26</f>
        <v>358</v>
      </c>
      <c r="D26" s="63">
        <f>SEGGI!D26</f>
        <v>361</v>
      </c>
      <c r="E26" s="63">
        <f>SEGGI!E26</f>
        <v>719</v>
      </c>
      <c r="F26" s="17">
        <v>100</v>
      </c>
      <c r="G26" s="17">
        <v>160</v>
      </c>
      <c r="H26" s="17">
        <v>227</v>
      </c>
      <c r="I26" s="16">
        <v>149</v>
      </c>
      <c r="J26" s="16">
        <v>174</v>
      </c>
      <c r="K26" s="15">
        <f t="shared" si="1"/>
        <v>323</v>
      </c>
      <c r="L26" s="21">
        <f t="shared" si="0"/>
        <v>0</v>
      </c>
    </row>
    <row r="27" spans="1:12" ht="15.6">
      <c r="A27" s="1">
        <f>SEGGI!A27</f>
        <v>2</v>
      </c>
      <c r="B27" s="63">
        <f>SEGGI!B27</f>
        <v>17</v>
      </c>
      <c r="C27" s="63">
        <f>SEGGI!C27</f>
        <v>410</v>
      </c>
      <c r="D27" s="63">
        <f>SEGGI!D27</f>
        <v>426</v>
      </c>
      <c r="E27" s="63">
        <f>SEGGI!E27</f>
        <v>836</v>
      </c>
      <c r="F27" s="17">
        <v>95</v>
      </c>
      <c r="G27" s="17">
        <v>159</v>
      </c>
      <c r="H27" s="17">
        <v>250</v>
      </c>
      <c r="I27" s="16">
        <v>155</v>
      </c>
      <c r="J27" s="16">
        <v>177</v>
      </c>
      <c r="K27" s="15">
        <f t="shared" si="1"/>
        <v>332</v>
      </c>
      <c r="L27" s="21">
        <f t="shared" si="0"/>
        <v>0</v>
      </c>
    </row>
    <row r="28" spans="1:12" ht="15.6">
      <c r="A28" s="1">
        <f>SEGGI!A28</f>
        <v>2</v>
      </c>
      <c r="B28" s="63">
        <f>SEGGI!B28</f>
        <v>18</v>
      </c>
      <c r="C28" s="63">
        <f>SEGGI!C28</f>
        <v>458</v>
      </c>
      <c r="D28" s="63">
        <f>SEGGI!D28</f>
        <v>444</v>
      </c>
      <c r="E28" s="63">
        <f>SEGGI!E28</f>
        <v>902</v>
      </c>
      <c r="F28" s="17">
        <v>106</v>
      </c>
      <c r="G28" s="17">
        <v>185</v>
      </c>
      <c r="H28" s="17">
        <v>291</v>
      </c>
      <c r="I28" s="16">
        <v>187</v>
      </c>
      <c r="J28" s="16">
        <v>203</v>
      </c>
      <c r="K28" s="15">
        <f t="shared" si="1"/>
        <v>390</v>
      </c>
      <c r="L28" s="21">
        <f t="shared" si="0"/>
        <v>0</v>
      </c>
    </row>
    <row r="29" spans="1:12" ht="15.6">
      <c r="A29" s="1">
        <f>SEGGI!A29</f>
        <v>2</v>
      </c>
      <c r="B29" s="63">
        <f>SEGGI!B29</f>
        <v>19</v>
      </c>
      <c r="C29" s="63">
        <f>SEGGI!C29</f>
        <v>415</v>
      </c>
      <c r="D29" s="63">
        <f>SEGGI!D29</f>
        <v>433</v>
      </c>
      <c r="E29" s="63">
        <f>SEGGI!E29</f>
        <v>848</v>
      </c>
      <c r="F29" s="17">
        <v>93</v>
      </c>
      <c r="G29" s="17">
        <v>169</v>
      </c>
      <c r="H29" s="17">
        <v>236</v>
      </c>
      <c r="I29" s="16">
        <v>154</v>
      </c>
      <c r="J29" s="16">
        <v>157</v>
      </c>
      <c r="K29" s="15">
        <f t="shared" si="1"/>
        <v>311</v>
      </c>
      <c r="L29" s="21">
        <f t="shared" si="0"/>
        <v>0</v>
      </c>
    </row>
    <row r="30" spans="1:12" ht="15.6">
      <c r="A30" s="1">
        <f>SEGGI!A30</f>
        <v>2</v>
      </c>
      <c r="B30" s="63">
        <f>SEGGI!B30</f>
        <v>20</v>
      </c>
      <c r="C30" s="63">
        <f>SEGGI!C30</f>
        <v>446</v>
      </c>
      <c r="D30" s="63">
        <f>SEGGI!D30</f>
        <v>442</v>
      </c>
      <c r="E30" s="63">
        <f>SEGGI!E30</f>
        <v>888</v>
      </c>
      <c r="F30" s="17">
        <v>69</v>
      </c>
      <c r="G30" s="17">
        <v>165</v>
      </c>
      <c r="H30" s="17">
        <v>240</v>
      </c>
      <c r="I30" s="16">
        <v>164</v>
      </c>
      <c r="J30" s="16">
        <v>165</v>
      </c>
      <c r="K30" s="15">
        <f t="shared" si="1"/>
        <v>329</v>
      </c>
      <c r="L30" s="21">
        <f t="shared" si="0"/>
        <v>0</v>
      </c>
    </row>
    <row r="31" spans="1:12" ht="15.95" thickBot="1">
      <c r="A31" s="1">
        <f>SEGGI!A31</f>
        <v>2</v>
      </c>
      <c r="B31" s="65">
        <f>SEGGI!B31</f>
        <v>21</v>
      </c>
      <c r="C31" s="65">
        <f>SEGGI!C31</f>
        <v>436</v>
      </c>
      <c r="D31" s="65">
        <f>SEGGI!D31</f>
        <v>393</v>
      </c>
      <c r="E31" s="65">
        <f>SEGGI!E31</f>
        <v>829</v>
      </c>
      <c r="F31" s="50">
        <v>60</v>
      </c>
      <c r="G31" s="50">
        <v>163</v>
      </c>
      <c r="H31" s="50">
        <v>227</v>
      </c>
      <c r="I31" s="167">
        <v>156</v>
      </c>
      <c r="J31" s="16">
        <v>156</v>
      </c>
      <c r="K31" s="49">
        <f t="shared" si="1"/>
        <v>312</v>
      </c>
      <c r="L31" s="67">
        <f t="shared" si="0"/>
        <v>0</v>
      </c>
    </row>
    <row r="32" spans="1:12" ht="15.95" thickTop="1">
      <c r="A32" s="1">
        <f>SEGGI!A32</f>
        <v>3</v>
      </c>
      <c r="B32" s="73">
        <f>SEGGI!B32</f>
        <v>22</v>
      </c>
      <c r="C32" s="73">
        <f>SEGGI!C32</f>
        <v>413</v>
      </c>
      <c r="D32" s="73">
        <f>SEGGI!D32</f>
        <v>453</v>
      </c>
      <c r="E32" s="73">
        <f>SEGGI!E32</f>
        <v>866</v>
      </c>
      <c r="F32" s="139">
        <v>110</v>
      </c>
      <c r="G32" s="70">
        <v>210</v>
      </c>
      <c r="H32" s="70">
        <v>295</v>
      </c>
      <c r="I32" s="168">
        <v>180</v>
      </c>
      <c r="J32" s="169">
        <v>210</v>
      </c>
      <c r="K32" s="45">
        <f t="shared" si="1"/>
        <v>390</v>
      </c>
      <c r="L32" s="64">
        <f t="shared" si="0"/>
        <v>0</v>
      </c>
    </row>
    <row r="33" spans="1:12" ht="15.95" thickBot="1">
      <c r="A33" s="1">
        <f>SEGGI!A33</f>
        <v>3</v>
      </c>
      <c r="B33" s="74">
        <f>SEGGI!B33</f>
        <v>23</v>
      </c>
      <c r="C33" s="74">
        <f>SEGGI!C33</f>
        <v>420</v>
      </c>
      <c r="D33" s="74">
        <f>SEGGI!D33</f>
        <v>445</v>
      </c>
      <c r="E33" s="74">
        <f>SEGGI!E33</f>
        <v>865</v>
      </c>
      <c r="F33" s="140">
        <v>80</v>
      </c>
      <c r="G33" s="50">
        <v>162</v>
      </c>
      <c r="H33" s="50">
        <v>266</v>
      </c>
      <c r="I33" s="16">
        <v>174</v>
      </c>
      <c r="J33" s="66">
        <v>210</v>
      </c>
      <c r="K33" s="13">
        <f t="shared" si="1"/>
        <v>384</v>
      </c>
      <c r="L33" s="32">
        <f t="shared" si="0"/>
        <v>0</v>
      </c>
    </row>
    <row r="34" spans="1:12" ht="15.95" thickTop="1">
      <c r="A34" s="1">
        <f>SEGGI!A34</f>
        <v>2</v>
      </c>
      <c r="B34" s="69">
        <f>SEGGI!B34</f>
        <v>24</v>
      </c>
      <c r="C34" s="69">
        <f>SEGGI!C34</f>
        <v>345</v>
      </c>
      <c r="D34" s="69">
        <f>SEGGI!D34</f>
        <v>380</v>
      </c>
      <c r="E34" s="69">
        <f>SEGGI!E34</f>
        <v>725</v>
      </c>
      <c r="F34" s="139">
        <v>79</v>
      </c>
      <c r="G34" s="70">
        <v>142</v>
      </c>
      <c r="H34" s="70">
        <v>207</v>
      </c>
      <c r="I34" s="70">
        <v>137</v>
      </c>
      <c r="J34" s="71">
        <v>143</v>
      </c>
      <c r="K34" s="47">
        <f t="shared" si="1"/>
        <v>280</v>
      </c>
      <c r="L34" s="72">
        <f t="shared" si="0"/>
        <v>0</v>
      </c>
    </row>
    <row r="35" spans="1:12" ht="15.6">
      <c r="A35" s="1">
        <f>SEGGI!A35</f>
        <v>2</v>
      </c>
      <c r="B35" s="63">
        <f>SEGGI!B35</f>
        <v>25</v>
      </c>
      <c r="C35" s="63">
        <f>SEGGI!C35</f>
        <v>407</v>
      </c>
      <c r="D35" s="63">
        <f>SEGGI!D35</f>
        <v>447</v>
      </c>
      <c r="E35" s="63">
        <f>SEGGI!E35</f>
        <v>854</v>
      </c>
      <c r="F35" s="141">
        <v>87</v>
      </c>
      <c r="G35" s="17">
        <v>172</v>
      </c>
      <c r="H35" s="17">
        <v>249</v>
      </c>
      <c r="I35" s="17">
        <v>158</v>
      </c>
      <c r="J35" s="18">
        <v>185</v>
      </c>
      <c r="K35" s="15">
        <f t="shared" si="1"/>
        <v>343</v>
      </c>
      <c r="L35" s="21">
        <f t="shared" si="0"/>
        <v>0</v>
      </c>
    </row>
    <row r="36" spans="1:12" ht="15.95" thickBot="1">
      <c r="A36" s="1">
        <f>SEGGI!A36</f>
        <v>2</v>
      </c>
      <c r="B36" s="65">
        <f>SEGGI!B36</f>
        <v>26</v>
      </c>
      <c r="C36" s="65">
        <f>SEGGI!C36</f>
        <v>410</v>
      </c>
      <c r="D36" s="65">
        <f>SEGGI!D36</f>
        <v>400</v>
      </c>
      <c r="E36" s="65">
        <f>SEGGI!E36</f>
        <v>810</v>
      </c>
      <c r="F36" s="140">
        <v>89</v>
      </c>
      <c r="G36" s="50">
        <v>163</v>
      </c>
      <c r="H36" s="50">
        <v>226</v>
      </c>
      <c r="I36" s="50">
        <v>155</v>
      </c>
      <c r="J36" s="66">
        <v>163</v>
      </c>
      <c r="K36" s="49">
        <f t="shared" si="1"/>
        <v>318</v>
      </c>
      <c r="L36" s="67">
        <f t="shared" si="0"/>
        <v>0</v>
      </c>
    </row>
    <row r="37" spans="1:12" ht="16.5" thickTop="1" thickBot="1">
      <c r="A37" s="1">
        <f>SEGGI!A37</f>
        <v>3</v>
      </c>
      <c r="B37" s="74">
        <f>SEGGI!B37</f>
        <v>27</v>
      </c>
      <c r="C37" s="74">
        <f>SEGGI!C37</f>
        <v>0</v>
      </c>
      <c r="D37" s="74">
        <f>SEGGI!D37</f>
        <v>0</v>
      </c>
      <c r="E37" s="74">
        <f>SEGGI!E37</f>
        <v>0</v>
      </c>
      <c r="F37" s="142">
        <v>3</v>
      </c>
      <c r="G37" s="143">
        <v>3</v>
      </c>
      <c r="H37" s="143">
        <v>5</v>
      </c>
      <c r="I37" s="143">
        <v>12</v>
      </c>
      <c r="J37" s="144">
        <v>4</v>
      </c>
      <c r="K37" s="13">
        <f t="shared" si="1"/>
        <v>16</v>
      </c>
      <c r="L37" s="68">
        <f t="shared" si="0"/>
        <v>-1</v>
      </c>
    </row>
    <row r="38" spans="1:12" ht="15.95" thickTop="1">
      <c r="A38" s="1">
        <f>SEGGI!A38</f>
        <v>2</v>
      </c>
      <c r="B38" s="69">
        <f>SEGGI!B38</f>
        <v>28</v>
      </c>
      <c r="C38" s="69">
        <f>SEGGI!C38</f>
        <v>323</v>
      </c>
      <c r="D38" s="69">
        <f>SEGGI!D38</f>
        <v>367</v>
      </c>
      <c r="E38" s="69">
        <f>SEGGI!E38</f>
        <v>690</v>
      </c>
      <c r="F38" s="139">
        <v>97</v>
      </c>
      <c r="G38" s="70">
        <v>164</v>
      </c>
      <c r="H38" s="70">
        <v>230</v>
      </c>
      <c r="I38" s="170">
        <v>141</v>
      </c>
      <c r="J38" s="171">
        <v>169</v>
      </c>
      <c r="K38" s="47">
        <f t="shared" si="1"/>
        <v>310</v>
      </c>
      <c r="L38" s="72">
        <f t="shared" si="0"/>
        <v>0</v>
      </c>
    </row>
    <row r="39" spans="1:12" ht="15.6">
      <c r="A39" s="1">
        <f>SEGGI!A39</f>
        <v>2</v>
      </c>
      <c r="B39" s="63">
        <f>SEGGI!B39</f>
        <v>29</v>
      </c>
      <c r="C39" s="63">
        <f>SEGGI!C39</f>
        <v>312</v>
      </c>
      <c r="D39" s="63">
        <f>SEGGI!D39</f>
        <v>375</v>
      </c>
      <c r="E39" s="63">
        <f>SEGGI!E39</f>
        <v>687</v>
      </c>
      <c r="F39" s="141">
        <v>53</v>
      </c>
      <c r="G39" s="17">
        <v>116</v>
      </c>
      <c r="H39" s="17">
        <v>191</v>
      </c>
      <c r="I39" s="172">
        <v>111</v>
      </c>
      <c r="J39" s="173">
        <v>157</v>
      </c>
      <c r="K39" s="15">
        <f t="shared" si="1"/>
        <v>268</v>
      </c>
      <c r="L39" s="21">
        <f t="shared" si="0"/>
        <v>0</v>
      </c>
    </row>
    <row r="40" spans="1:12" ht="15.95" thickBot="1">
      <c r="A40" s="1">
        <f>SEGGI!A40</f>
        <v>2</v>
      </c>
      <c r="B40" s="65">
        <f>SEGGI!B40</f>
        <v>30</v>
      </c>
      <c r="C40" s="65">
        <f>SEGGI!C40</f>
        <v>286</v>
      </c>
      <c r="D40" s="65">
        <f>SEGGI!D40</f>
        <v>362</v>
      </c>
      <c r="E40" s="65">
        <f>SEGGI!E40</f>
        <v>648</v>
      </c>
      <c r="F40" s="140">
        <v>67</v>
      </c>
      <c r="G40" s="50">
        <v>125</v>
      </c>
      <c r="H40" s="50">
        <v>212</v>
      </c>
      <c r="I40" s="174">
        <v>140</v>
      </c>
      <c r="J40" s="175">
        <v>162</v>
      </c>
      <c r="K40" s="49">
        <f t="shared" si="1"/>
        <v>302</v>
      </c>
      <c r="L40" s="67">
        <f t="shared" si="0"/>
        <v>0</v>
      </c>
    </row>
    <row r="41" spans="1:12" ht="15.95" thickTop="1">
      <c r="A41" s="1">
        <f>SEGGI!A41</f>
        <v>3</v>
      </c>
      <c r="B41" s="73">
        <f>SEGGI!B41</f>
        <v>31</v>
      </c>
      <c r="C41" s="73">
        <f>SEGGI!C41</f>
        <v>270</v>
      </c>
      <c r="D41" s="73">
        <f>SEGGI!D41</f>
        <v>300</v>
      </c>
      <c r="E41" s="73">
        <f>SEGGI!E41</f>
        <v>570</v>
      </c>
      <c r="F41" s="16">
        <v>61</v>
      </c>
      <c r="G41" s="16">
        <v>117</v>
      </c>
      <c r="H41" s="16">
        <v>180</v>
      </c>
      <c r="I41" s="16">
        <v>103</v>
      </c>
      <c r="J41" s="16">
        <v>120</v>
      </c>
      <c r="K41" s="45">
        <f t="shared" si="1"/>
        <v>223</v>
      </c>
      <c r="L41" s="64">
        <f t="shared" si="0"/>
        <v>0</v>
      </c>
    </row>
    <row r="42" spans="1:12" ht="15.6">
      <c r="A42" s="1">
        <f>SEGGI!A42</f>
        <v>3</v>
      </c>
      <c r="B42" s="74">
        <f>SEGGI!B42</f>
        <v>32</v>
      </c>
      <c r="C42" s="74">
        <f>SEGGI!C42</f>
        <v>314</v>
      </c>
      <c r="D42" s="74">
        <f>SEGGI!D42</f>
        <v>355</v>
      </c>
      <c r="E42" s="74">
        <f>SEGGI!E42</f>
        <v>669</v>
      </c>
      <c r="F42" s="17">
        <v>78</v>
      </c>
      <c r="G42" s="17">
        <v>135</v>
      </c>
      <c r="H42" s="17">
        <v>229</v>
      </c>
      <c r="I42" s="16">
        <v>146</v>
      </c>
      <c r="J42" s="16">
        <v>158</v>
      </c>
      <c r="K42" s="13">
        <f t="shared" si="1"/>
        <v>304</v>
      </c>
      <c r="L42" s="29">
        <f t="shared" si="0"/>
        <v>0</v>
      </c>
    </row>
    <row r="43" spans="1:12" ht="15.6">
      <c r="A43" s="1">
        <f>SEGGI!A43</f>
        <v>3</v>
      </c>
      <c r="B43" s="74">
        <f>SEGGI!B43</f>
        <v>33</v>
      </c>
      <c r="C43" s="74">
        <f>SEGGI!C43</f>
        <v>319</v>
      </c>
      <c r="D43" s="74">
        <f>SEGGI!D43</f>
        <v>362</v>
      </c>
      <c r="E43" s="74">
        <f>SEGGI!E43</f>
        <v>681</v>
      </c>
      <c r="F43" s="17">
        <v>61</v>
      </c>
      <c r="G43" s="17">
        <v>133</v>
      </c>
      <c r="H43" s="17">
        <v>223</v>
      </c>
      <c r="I43" s="16">
        <v>141</v>
      </c>
      <c r="J43" s="16">
        <v>167</v>
      </c>
      <c r="K43" s="13">
        <f t="shared" si="1"/>
        <v>308</v>
      </c>
      <c r="L43" s="29">
        <f t="shared" si="0"/>
        <v>0</v>
      </c>
    </row>
    <row r="44" spans="1:12" ht="15.6">
      <c r="A44" s="1">
        <f>SEGGI!A44</f>
        <v>3</v>
      </c>
      <c r="B44" s="74">
        <f>SEGGI!B44</f>
        <v>34</v>
      </c>
      <c r="C44" s="74">
        <f>SEGGI!C44</f>
        <v>357</v>
      </c>
      <c r="D44" s="74">
        <f>SEGGI!D44</f>
        <v>381</v>
      </c>
      <c r="E44" s="74">
        <f>SEGGI!E44</f>
        <v>738</v>
      </c>
      <c r="F44" s="17">
        <v>73</v>
      </c>
      <c r="G44" s="17">
        <v>132</v>
      </c>
      <c r="H44" s="17">
        <v>201</v>
      </c>
      <c r="I44" s="16">
        <v>138</v>
      </c>
      <c r="J44" s="16">
        <v>161</v>
      </c>
      <c r="K44" s="13">
        <f t="shared" si="1"/>
        <v>299</v>
      </c>
      <c r="L44" s="29">
        <f t="shared" si="0"/>
        <v>0</v>
      </c>
    </row>
    <row r="45" spans="1:12" ht="15.6">
      <c r="A45" s="1">
        <f>SEGGI!A45</f>
        <v>3</v>
      </c>
      <c r="B45" s="74">
        <f>SEGGI!B45</f>
        <v>35</v>
      </c>
      <c r="C45" s="74">
        <f>SEGGI!C45</f>
        <v>341</v>
      </c>
      <c r="D45" s="74">
        <f>SEGGI!D45</f>
        <v>376</v>
      </c>
      <c r="E45" s="74">
        <f>SEGGI!E45</f>
        <v>717</v>
      </c>
      <c r="F45" s="17">
        <v>85</v>
      </c>
      <c r="G45" s="17">
        <v>158</v>
      </c>
      <c r="H45" s="17">
        <v>242</v>
      </c>
      <c r="I45" s="16">
        <v>150</v>
      </c>
      <c r="J45" s="16">
        <v>169</v>
      </c>
      <c r="K45" s="13">
        <f t="shared" si="1"/>
        <v>319</v>
      </c>
      <c r="L45" s="29">
        <f t="shared" si="0"/>
        <v>0</v>
      </c>
    </row>
    <row r="46" spans="1:12" ht="15.6">
      <c r="A46" s="1">
        <f>SEGGI!A46</f>
        <v>3</v>
      </c>
      <c r="B46" s="74">
        <f>SEGGI!B46</f>
        <v>36</v>
      </c>
      <c r="C46" s="74">
        <f>SEGGI!C46</f>
        <v>406</v>
      </c>
      <c r="D46" s="74">
        <f>SEGGI!D46</f>
        <v>470</v>
      </c>
      <c r="E46" s="74">
        <f>SEGGI!E46</f>
        <v>876</v>
      </c>
      <c r="F46" s="17">
        <v>105</v>
      </c>
      <c r="G46" s="17">
        <v>176</v>
      </c>
      <c r="H46" s="17">
        <v>261</v>
      </c>
      <c r="I46" s="16">
        <v>176</v>
      </c>
      <c r="J46" s="16">
        <v>192</v>
      </c>
      <c r="K46" s="13">
        <f t="shared" si="1"/>
        <v>368</v>
      </c>
      <c r="L46" s="29">
        <f t="shared" si="0"/>
        <v>0</v>
      </c>
    </row>
    <row r="47" spans="1:12" ht="15.6">
      <c r="A47" s="1">
        <f>SEGGI!A47</f>
        <v>3</v>
      </c>
      <c r="B47" s="74">
        <f>SEGGI!B47</f>
        <v>37</v>
      </c>
      <c r="C47" s="74">
        <f>SEGGI!C47</f>
        <v>443</v>
      </c>
      <c r="D47" s="74">
        <f>SEGGI!D47</f>
        <v>438</v>
      </c>
      <c r="E47" s="74">
        <f>SEGGI!E47</f>
        <v>881</v>
      </c>
      <c r="F47" s="17">
        <v>82</v>
      </c>
      <c r="G47" s="17">
        <v>153</v>
      </c>
      <c r="H47" s="17">
        <v>246</v>
      </c>
      <c r="I47" s="16">
        <v>173</v>
      </c>
      <c r="J47" s="16">
        <v>179</v>
      </c>
      <c r="K47" s="13">
        <f t="shared" si="1"/>
        <v>352</v>
      </c>
      <c r="L47" s="29">
        <f t="shared" si="0"/>
        <v>0</v>
      </c>
    </row>
    <row r="48" spans="1:12" ht="15.6">
      <c r="A48" s="1">
        <f>SEGGI!A48</f>
        <v>3</v>
      </c>
      <c r="B48" s="74">
        <f>SEGGI!B48</f>
        <v>38</v>
      </c>
      <c r="C48" s="74">
        <f>SEGGI!C48</f>
        <v>305</v>
      </c>
      <c r="D48" s="74">
        <f>SEGGI!D48</f>
        <v>330</v>
      </c>
      <c r="E48" s="74">
        <f>SEGGI!E48</f>
        <v>635</v>
      </c>
      <c r="F48" s="17">
        <v>96</v>
      </c>
      <c r="G48" s="17">
        <v>146</v>
      </c>
      <c r="H48" s="17">
        <v>216</v>
      </c>
      <c r="I48" s="16">
        <v>142</v>
      </c>
      <c r="J48" s="16">
        <v>166</v>
      </c>
      <c r="K48" s="13">
        <f t="shared" si="1"/>
        <v>308</v>
      </c>
      <c r="L48" s="29">
        <f t="shared" si="0"/>
        <v>0</v>
      </c>
    </row>
    <row r="49" spans="1:989" ht="15.6">
      <c r="A49" s="1">
        <f>SEGGI!A49</f>
        <v>3</v>
      </c>
      <c r="B49" s="74">
        <f>SEGGI!B49</f>
        <v>39</v>
      </c>
      <c r="C49" s="74">
        <f>SEGGI!C49</f>
        <v>325</v>
      </c>
      <c r="D49" s="74">
        <f>SEGGI!D49</f>
        <v>350</v>
      </c>
      <c r="E49" s="74">
        <f>SEGGI!E49</f>
        <v>675</v>
      </c>
      <c r="F49" s="17">
        <v>72</v>
      </c>
      <c r="G49" s="17">
        <v>123</v>
      </c>
      <c r="H49" s="17">
        <v>195</v>
      </c>
      <c r="I49" s="16">
        <v>147</v>
      </c>
      <c r="J49" s="16">
        <v>155</v>
      </c>
      <c r="K49" s="13">
        <f t="shared" si="1"/>
        <v>302</v>
      </c>
      <c r="L49" s="29">
        <f t="shared" si="0"/>
        <v>0</v>
      </c>
    </row>
    <row r="50" spans="1:989" ht="15.6">
      <c r="A50" s="1">
        <f>SEGGI!A50</f>
        <v>3</v>
      </c>
      <c r="B50" s="74">
        <f>SEGGI!B50</f>
        <v>40</v>
      </c>
      <c r="C50" s="74">
        <f>SEGGI!C50</f>
        <v>387</v>
      </c>
      <c r="D50" s="74">
        <f>SEGGI!D50</f>
        <v>433</v>
      </c>
      <c r="E50" s="74">
        <f>SEGGI!E50</f>
        <v>820</v>
      </c>
      <c r="F50" s="17">
        <v>93</v>
      </c>
      <c r="G50" s="17">
        <v>173</v>
      </c>
      <c r="H50" s="17">
        <v>270</v>
      </c>
      <c r="I50" s="16">
        <v>184</v>
      </c>
      <c r="J50" s="16">
        <v>197</v>
      </c>
      <c r="K50" s="13">
        <f t="shared" si="1"/>
        <v>381</v>
      </c>
      <c r="L50" s="29">
        <f t="shared" si="0"/>
        <v>0</v>
      </c>
    </row>
    <row r="51" spans="1:989" ht="15.95" thickBot="1">
      <c r="B51" s="22" t="s">
        <v>17</v>
      </c>
      <c r="C51" s="23">
        <f t="shared" ref="C51:K51" si="2">SUM(C11:C50)</f>
        <v>14512</v>
      </c>
      <c r="D51" s="24">
        <f t="shared" si="2"/>
        <v>15573</v>
      </c>
      <c r="E51" s="25">
        <f t="shared" si="2"/>
        <v>30085</v>
      </c>
      <c r="F51" s="27">
        <f t="shared" si="2"/>
        <v>3281</v>
      </c>
      <c r="G51" s="27">
        <f t="shared" si="2"/>
        <v>6034</v>
      </c>
      <c r="H51" s="27">
        <f t="shared" si="2"/>
        <v>9001</v>
      </c>
      <c r="I51" s="27">
        <f t="shared" si="2"/>
        <v>5867</v>
      </c>
      <c r="J51" s="27">
        <f t="shared" si="2"/>
        <v>6472</v>
      </c>
      <c r="K51" s="28">
        <f t="shared" si="2"/>
        <v>12339</v>
      </c>
      <c r="L51" s="9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</row>
    <row r="52" spans="1:989" ht="12.75" customHeight="1" thickBot="1"/>
    <row r="53" spans="1:989" ht="13.5" thickTop="1" thickBot="1">
      <c r="F53" s="5">
        <f>F51/$E51</f>
        <v>0.10905766993518365</v>
      </c>
      <c r="G53" s="5">
        <f t="shared" ref="G53:H53" si="3">G51/$E51</f>
        <v>0.20056506564733256</v>
      </c>
      <c r="H53" s="5">
        <f t="shared" si="3"/>
        <v>0.29918564068472658</v>
      </c>
      <c r="I53" s="6">
        <f>I51/$K51</f>
        <v>0.47548423697220193</v>
      </c>
      <c r="J53" s="7">
        <f>J51/$K51</f>
        <v>0.52451576302779801</v>
      </c>
      <c r="K53" s="8">
        <f>K51/$E51</f>
        <v>0.41013794249626062</v>
      </c>
    </row>
    <row r="54" spans="1:989" ht="12.95" thickTop="1"/>
    <row r="55" spans="1:989" ht="18" customHeight="1"/>
    <row r="56" spans="1:989" ht="18" customHeight="1">
      <c r="F56" s="33"/>
      <c r="G56" s="33"/>
    </row>
    <row r="57" spans="1:989" ht="18" customHeight="1"/>
    <row r="58" spans="1:989" ht="18" customHeight="1"/>
    <row r="59" spans="1:989" ht="18" customHeight="1"/>
    <row r="60" spans="1:989" ht="18" customHeight="1"/>
    <row r="61" spans="1:989" ht="18" customHeight="1"/>
    <row r="62" spans="1:989" ht="18" customHeight="1"/>
    <row r="63" spans="1:989" ht="18" customHeight="1"/>
    <row r="64" spans="1:989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</sheetData>
  <sheetProtection algorithmName="SHA-512" hashValue="RrPaTo0ixdeK3rs6H4nYKZtdnUevpwYNNPnlHBKSBjLQ1bQzsWfK3KEoWukhDfm5pboHqFQ/YarTC1/NNcubag==" saltValue="vgSBnlQ8xhLYra1Y3bx65w==" spinCount="100000" sheet="1" autoFilter="0"/>
  <protectedRanges>
    <protectedRange algorithmName="SHA-512" hashValue="kW3JCvZE1XqnYreVz9cPrIuM39/s5y3Tpb0KOcUH8mEmVo+zKuH0LNJ2DyTrkaRVcSgj3fDTch+e4sQx7O+svA==" saltValue="OkfGXUl0vRC8WvvXojD+Zw==" spinCount="100000" sqref="F38:J40" name="POSTAZIONE2C"/>
    <protectedRange algorithmName="SHA-512" hashValue="LmAXqTfIAgjx6g0Ba2A+sqIUBksCEOmewQ8oyNIfd+3mBE7BjP6WNISdpEaw6Y7JcD9SFJ0yqUFnve/d5w7ykQ==" saltValue="tgzzuC//xzwl3HKJEZxr6A==" spinCount="100000" sqref="F34:J36" name="POSTAZIONE2B"/>
    <protectedRange algorithmName="SHA-512" hashValue="U5+zaXVN05LArOSRXhJSWD4zH9eBnuj05j4e9KLpqeCjq8oZP0J/C7vD6EewgYx2pCdiUOWQFsqr3UJEowu/Sw==" saltValue="Ylvi+TiTenedxk4/QDbx7Q==" spinCount="100000" sqref="F24:J31" name="POSTAZIONE2A"/>
    <protectedRange algorithmName="SHA-512" hashValue="Eba/b19uyrNJhuCEU+bLmTd2Zu8zw95qE7rJkA+PhUQ5VSwRAQU+pS0vepVBPVIWdpwpAG47XjMRQfSu383oDA==" saltValue="7je5ydYWLOD0GIxvDvWzWA==" spinCount="100000" sqref="F11:J23" name="POSTAZIONE1A"/>
    <protectedRange algorithmName="SHA-512" hashValue="yHGJsNrUHbj1ar9BiSzijBcsdvygKmBn3zPZHq1N+PZdch1PsaTdV6aJ76hlIZjNiQiUN6M/zyuBRnIv0/WQAw==" saltValue="lh7P+35JaBpvP7J2xGfLCg==" spinCount="100000" sqref="F32:J33" name="POSTAZIONE3A"/>
    <protectedRange algorithmName="SHA-512" hashValue="yp2RY9ZstrjZLLaRrnsN16MUkA8FtcaW8EXC13kNLwUczD8C2PtfdUKWjNgibr7go9hbiIAPCjcjL9+DJTmiQQ==" saltValue="VBoPLvb0pW/6gsLLfFaZWQ==" spinCount="100000" sqref="F37:J37" name="POSTAZIONE3B"/>
    <protectedRange algorithmName="SHA-512" hashValue="bXP6iiDw5eMBcdRGydzLIexCtEaawWoVgV4SOZ3x94m7h1atAweilqJ651YvQ2iZd/ArqZvzBWFaMpqxGaaceA==" saltValue="CFNL4khmRgV0c77jc+c0Og==" spinCount="100000" sqref="F41:J50" name="POSTAZIONE3C"/>
  </protectedRanges>
  <autoFilter ref="A1:A1053" xr:uid="{F9570E91-7667-4C7C-8F8F-D9826FCFC6F3}"/>
  <mergeCells count="17">
    <mergeCell ref="C2:E2"/>
    <mergeCell ref="F2:K3"/>
    <mergeCell ref="A4:A10"/>
    <mergeCell ref="B4:B10"/>
    <mergeCell ref="C4:E7"/>
    <mergeCell ref="F4:K6"/>
    <mergeCell ref="F7:K7"/>
    <mergeCell ref="C8:C10"/>
    <mergeCell ref="D8:D10"/>
    <mergeCell ref="E8:E10"/>
    <mergeCell ref="F8:H8"/>
    <mergeCell ref="I8:K8"/>
    <mergeCell ref="L8:L10"/>
    <mergeCell ref="F9:F10"/>
    <mergeCell ref="G9:G10"/>
    <mergeCell ref="H9:H10"/>
    <mergeCell ref="I9:K9"/>
  </mergeCells>
  <conditionalFormatting sqref="B111:K151">
    <cfRule type="expression" dxfId="11" priority="1">
      <formula>OR(CELL("COL") = COLUMN(),CELL("RIGA") = ROW())</formula>
    </cfRule>
  </conditionalFormatting>
  <dataValidations count="10">
    <dataValidation type="whole" operator="lessThanOrEqual" allowBlank="1" showErrorMessage="1" errorTitle="Errore" error="Inserire un Numero_x000a_- NON SUPERIORE al TOTALE ELETTORI FEMMINE" sqref="J11:J36 J38:J50" xr:uid="{14D3C529-471A-4423-8707-5763F56BB960}">
      <formula1>D11</formula1>
    </dataValidation>
    <dataValidation type="whole" operator="lessThanOrEqual" allowBlank="1" showErrorMessage="1" errorTitle="Errore" error="Inserire un Numero_x000a_- NON SUPERIORE al TOTALE ELETTORI MASCHI" sqref="I11:I36 I38:I50" xr:uid="{91A5AB2C-BAE8-4022-BE55-957C888092A9}">
      <formula1>C11</formula1>
    </dataValidation>
    <dataValidation type="whole" allowBlank="1" showErrorMessage="1" errorTitle="Errore" error="Inserire un Numero_x000a_- NON SUPERIORE al TOTALE ELETTORI" sqref="I37:J37" xr:uid="{23E874F5-505B-4802-AE66-8206077CF774}">
      <formula1>0</formula1>
      <formula2>$E$51</formula2>
    </dataValidation>
    <dataValidation type="whole" allowBlank="1" showInputMessage="1" showErrorMessage="1" errorTitle="Errore" error="Inserire un Numero_x000a_- NON SUPERIORE al TOTALE ELETTOR" sqref="F37" xr:uid="{22C3DD1C-B8F9-4DC1-A95E-891E0BD41BAE}">
      <formula1>0</formula1>
      <formula2>$E$51</formula2>
    </dataValidation>
    <dataValidation type="whole" allowBlank="1" showErrorMessage="1" errorTitle="Errore" error="Inserire un Numero_x000a_- NON INFERIORE alla precedente RILEVAZIONE_x000a_- NON SUPERIORE al TOTALE ELETTORI" sqref="H11:H36 H38:H50" xr:uid="{60D7DB7F-414C-4B1D-A39E-B605C9F502C0}">
      <formula1>$G11</formula1>
      <formula2>$E11</formula2>
    </dataValidation>
    <dataValidation type="whole" allowBlank="1" showInputMessage="1" showErrorMessage="1" errorTitle="Errore" error="Inserire un Numero_x000a_- NON INFERIORE alla PRECEDENTE RILEVAZIONE_x000a_- NON SUPERIORE al TOTALE ELETTORI" sqref="G37:H37" xr:uid="{9C2FB7F4-E59B-4843-BFA0-514E1BFAA826}">
      <formula1>F37</formula1>
      <formula2>$E$51</formula2>
    </dataValidation>
    <dataValidation type="whole" allowBlank="1" showErrorMessage="1" errorTitle="Errore" error="Inserire un Numero_x000a_- NON SUPERIORE al TOTALE ELETTORI" sqref="F11:F36 F38:F50" xr:uid="{3BF5ADA5-EBE4-435B-99EC-4BEE79BF46ED}">
      <formula1>0</formula1>
      <formula2>$E11</formula2>
    </dataValidation>
    <dataValidation type="whole" allowBlank="1" showErrorMessage="1" errorTitle="Errore" error="Inserire un Numero_x000a_- NON INFERIORE alla precedente RILEVAZIONE_x000a_- NON SUPERIORE al TOTALE ELETTORI" sqref="G38:G50 G11:G36" xr:uid="{71491F1A-4449-4B28-B16C-55D0F64CAA2B}">
      <formula1>$F11</formula1>
      <formula2>$E11</formula2>
    </dataValidation>
    <dataValidation type="whole" operator="greaterThan" allowBlank="1" sqref="L8 L11:L1053 M1:ALA1053 B11:E1053 F51:K1053" xr:uid="{DDEFAC9D-0B51-4ABC-922E-6EBC247BE8C9}">
      <formula1>0</formula1>
      <formula2>0</formula2>
    </dataValidation>
    <dataValidation type="whole" operator="greaterThanOrEqual" allowBlank="1" sqref="K11:K50" xr:uid="{C3E76E2C-0D72-4519-8B8E-6B515B194598}">
      <formula1>$H11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C7C5D-C249-4A55-ACED-16ADB58C5C5C}">
  <dimension ref="A1:ALA1053"/>
  <sheetViews>
    <sheetView showGridLines="0" topLeftCell="A5" zoomScale="150" zoomScaleNormal="150" workbookViewId="0">
      <selection activeCell="K40" sqref="K40"/>
    </sheetView>
  </sheetViews>
  <sheetFormatPr defaultColWidth="11.5703125" defaultRowHeight="12.75" customHeight="1"/>
  <cols>
    <col min="2" max="11" width="9" customWidth="1"/>
    <col min="12" max="12" width="12.5703125" style="1" customWidth="1"/>
    <col min="13" max="989" width="9" customWidth="1"/>
  </cols>
  <sheetData>
    <row r="1" spans="1:12" ht="39.75" hidden="1" customHeight="1">
      <c r="A1" s="138" t="s">
        <v>18</v>
      </c>
      <c r="B1" s="1"/>
      <c r="E1" s="2"/>
    </row>
    <row r="2" spans="1:12" ht="18" customHeight="1">
      <c r="C2" s="178" t="s">
        <v>1</v>
      </c>
      <c r="D2" s="178"/>
      <c r="E2" s="178"/>
      <c r="F2" s="209" t="str">
        <f>SEGGI!F2</f>
        <v>REFERENDUM ABROGATIVI DI DOMENICA 8 E LUNEDI’ 9 GIUGNO 2025</v>
      </c>
      <c r="G2" s="209"/>
      <c r="H2" s="209"/>
      <c r="I2" s="209"/>
      <c r="J2" s="209"/>
      <c r="K2" s="209"/>
      <c r="L2" s="34"/>
    </row>
    <row r="3" spans="1:12" ht="12.75" customHeight="1" thickBot="1">
      <c r="F3" s="210"/>
      <c r="G3" s="210"/>
      <c r="H3" s="210"/>
      <c r="I3" s="210"/>
      <c r="J3" s="210"/>
      <c r="K3" s="210"/>
      <c r="L3" s="34"/>
    </row>
    <row r="4" spans="1:12" ht="12.95" thickBot="1">
      <c r="A4" s="226" t="str">
        <f>SEGGI!A4</f>
        <v>POSTAZIONE</v>
      </c>
      <c r="B4" s="180" t="s">
        <v>4</v>
      </c>
      <c r="C4" s="183" t="s">
        <v>5</v>
      </c>
      <c r="D4" s="184"/>
      <c r="E4" s="185"/>
      <c r="F4" s="189" t="s">
        <v>19</v>
      </c>
      <c r="G4" s="190"/>
      <c r="H4" s="190"/>
      <c r="I4" s="190"/>
      <c r="J4" s="190"/>
      <c r="K4" s="191"/>
      <c r="L4" s="34"/>
    </row>
    <row r="5" spans="1:12" ht="46.5" customHeight="1" thickTop="1" thickBot="1">
      <c r="A5" s="226"/>
      <c r="B5" s="181"/>
      <c r="C5" s="186"/>
      <c r="D5" s="187"/>
      <c r="E5" s="188"/>
      <c r="F5" s="192"/>
      <c r="G5" s="193"/>
      <c r="H5" s="193"/>
      <c r="I5" s="193"/>
      <c r="J5" s="193"/>
      <c r="K5" s="194"/>
    </row>
    <row r="6" spans="1:12" ht="13.5" thickTop="1" thickBot="1">
      <c r="A6" s="226"/>
      <c r="B6" s="181"/>
      <c r="C6" s="186"/>
      <c r="D6" s="187"/>
      <c r="E6" s="188"/>
      <c r="F6" s="217"/>
      <c r="G6" s="218"/>
      <c r="H6" s="218"/>
      <c r="I6" s="218"/>
      <c r="J6" s="218"/>
      <c r="K6" s="219"/>
      <c r="L6" s="34"/>
    </row>
    <row r="7" spans="1:12" ht="13.5" thickTop="1" thickBot="1">
      <c r="A7" s="226"/>
      <c r="B7" s="181"/>
      <c r="C7" s="186"/>
      <c r="D7" s="187"/>
      <c r="E7" s="188"/>
      <c r="F7" s="242" t="s">
        <v>28</v>
      </c>
      <c r="G7" s="243"/>
      <c r="H7" s="243"/>
      <c r="I7" s="243"/>
      <c r="J7" s="243"/>
      <c r="K7" s="244"/>
      <c r="L7" s="34"/>
    </row>
    <row r="8" spans="1:12" ht="12.75" customHeight="1" thickTop="1" thickBot="1">
      <c r="A8" s="226"/>
      <c r="B8" s="181"/>
      <c r="C8" s="200" t="s">
        <v>7</v>
      </c>
      <c r="D8" s="202" t="s">
        <v>8</v>
      </c>
      <c r="E8" s="204" t="s">
        <v>9</v>
      </c>
      <c r="F8" s="230" t="s">
        <v>11</v>
      </c>
      <c r="G8" s="231"/>
      <c r="H8" s="231"/>
      <c r="I8" s="220" t="s">
        <v>12</v>
      </c>
      <c r="J8" s="221"/>
      <c r="K8" s="222"/>
      <c r="L8" s="211" t="s">
        <v>21</v>
      </c>
    </row>
    <row r="9" spans="1:12" ht="15.75" customHeight="1" thickTop="1" thickBot="1">
      <c r="A9" s="226"/>
      <c r="B9" s="181"/>
      <c r="C9" s="200"/>
      <c r="D9" s="202" t="s">
        <v>8</v>
      </c>
      <c r="E9" s="204" t="s">
        <v>13</v>
      </c>
      <c r="F9" s="223" t="s">
        <v>22</v>
      </c>
      <c r="G9" s="225" t="s">
        <v>23</v>
      </c>
      <c r="H9" s="225" t="s">
        <v>24</v>
      </c>
      <c r="I9" s="228" t="s">
        <v>14</v>
      </c>
      <c r="J9" s="228" t="e">
        <v>#REF!</v>
      </c>
      <c r="K9" s="229" t="e">
        <v>#REF!</v>
      </c>
      <c r="L9" s="212"/>
    </row>
    <row r="10" spans="1:12" ht="13.5" thickTop="1" thickBot="1">
      <c r="A10" s="226"/>
      <c r="B10" s="181"/>
      <c r="C10" s="227"/>
      <c r="D10" s="207"/>
      <c r="E10" s="232" t="s">
        <v>13</v>
      </c>
      <c r="F10" s="224"/>
      <c r="G10" s="225"/>
      <c r="H10" s="225"/>
      <c r="I10" s="37" t="s">
        <v>7</v>
      </c>
      <c r="J10" s="37" t="s">
        <v>8</v>
      </c>
      <c r="K10" s="38" t="s">
        <v>13</v>
      </c>
      <c r="L10" s="213"/>
    </row>
    <row r="11" spans="1:12" ht="15.6">
      <c r="A11" s="1">
        <f>SEGGI!A11</f>
        <v>1</v>
      </c>
      <c r="B11" s="35">
        <f>SEGGI!B11</f>
        <v>1</v>
      </c>
      <c r="C11" s="35">
        <f>SEGGI!C11</f>
        <v>325</v>
      </c>
      <c r="D11" s="35">
        <f>SEGGI!D11</f>
        <v>354</v>
      </c>
      <c r="E11" s="35">
        <f>SEGGI!E11</f>
        <v>679</v>
      </c>
      <c r="F11" s="17">
        <v>78</v>
      </c>
      <c r="G11" s="17">
        <v>134</v>
      </c>
      <c r="H11" s="17">
        <v>195</v>
      </c>
      <c r="I11" s="17">
        <v>126</v>
      </c>
      <c r="J11" s="17">
        <v>120</v>
      </c>
      <c r="K11" s="36">
        <f>SUM(I11+J11)</f>
        <v>246</v>
      </c>
      <c r="L11" s="57">
        <f t="shared" ref="L11:L51" si="0">IF($E11&lt;K11,-1,0)</f>
        <v>0</v>
      </c>
    </row>
    <row r="12" spans="1:12" ht="15.6">
      <c r="A12" s="1">
        <f>SEGGI!A12</f>
        <v>1</v>
      </c>
      <c r="B12" s="35">
        <f>SEGGI!B12</f>
        <v>2</v>
      </c>
      <c r="C12" s="35">
        <f>SEGGI!C12</f>
        <v>403</v>
      </c>
      <c r="D12" s="35">
        <f>SEGGI!D12</f>
        <v>386</v>
      </c>
      <c r="E12" s="35">
        <f>SEGGI!E12</f>
        <v>789</v>
      </c>
      <c r="F12" s="17">
        <v>110</v>
      </c>
      <c r="G12" s="17">
        <v>180</v>
      </c>
      <c r="H12" s="17">
        <v>248</v>
      </c>
      <c r="I12" s="17">
        <v>166</v>
      </c>
      <c r="J12" s="17">
        <v>171</v>
      </c>
      <c r="K12" s="19">
        <f t="shared" ref="K12:K50" si="1">SUM(I12+J12)</f>
        <v>337</v>
      </c>
      <c r="L12" s="20">
        <f t="shared" si="0"/>
        <v>0</v>
      </c>
    </row>
    <row r="13" spans="1:12" ht="15.6">
      <c r="A13" s="1">
        <f>SEGGI!A13</f>
        <v>1</v>
      </c>
      <c r="B13" s="35">
        <f>SEGGI!B13</f>
        <v>3</v>
      </c>
      <c r="C13" s="35">
        <f>SEGGI!C13</f>
        <v>351</v>
      </c>
      <c r="D13" s="35">
        <f>SEGGI!D13</f>
        <v>407</v>
      </c>
      <c r="E13" s="35">
        <f>SEGGI!E13</f>
        <v>758</v>
      </c>
      <c r="F13" s="17">
        <v>120</v>
      </c>
      <c r="G13" s="17">
        <v>189</v>
      </c>
      <c r="H13" s="17">
        <v>243</v>
      </c>
      <c r="I13" s="17">
        <v>160</v>
      </c>
      <c r="J13" s="17">
        <v>179</v>
      </c>
      <c r="K13" s="19">
        <f t="shared" si="1"/>
        <v>339</v>
      </c>
      <c r="L13" s="20">
        <f t="shared" si="0"/>
        <v>0</v>
      </c>
    </row>
    <row r="14" spans="1:12" ht="15.6">
      <c r="A14" s="1">
        <f>SEGGI!A14</f>
        <v>1</v>
      </c>
      <c r="B14" s="35">
        <f>SEGGI!B14</f>
        <v>4</v>
      </c>
      <c r="C14" s="35">
        <f>SEGGI!C14</f>
        <v>342</v>
      </c>
      <c r="D14" s="35">
        <f>SEGGI!D14</f>
        <v>401</v>
      </c>
      <c r="E14" s="35">
        <f>SEGGI!E14</f>
        <v>743</v>
      </c>
      <c r="F14" s="17">
        <v>96</v>
      </c>
      <c r="G14" s="17">
        <v>147</v>
      </c>
      <c r="H14" s="17">
        <v>246</v>
      </c>
      <c r="I14" s="17">
        <v>147</v>
      </c>
      <c r="J14" s="17">
        <v>178</v>
      </c>
      <c r="K14" s="19">
        <f t="shared" si="1"/>
        <v>325</v>
      </c>
      <c r="L14" s="20">
        <f t="shared" si="0"/>
        <v>0</v>
      </c>
    </row>
    <row r="15" spans="1:12" ht="15.6">
      <c r="A15" s="1">
        <f>SEGGI!A15</f>
        <v>1</v>
      </c>
      <c r="B15" s="35">
        <f>SEGGI!B15</f>
        <v>5</v>
      </c>
      <c r="C15" s="35">
        <f>SEGGI!C15</f>
        <v>441</v>
      </c>
      <c r="D15" s="35">
        <f>SEGGI!D15</f>
        <v>504</v>
      </c>
      <c r="E15" s="35">
        <f>SEGGI!E15</f>
        <v>945</v>
      </c>
      <c r="F15" s="17">
        <v>103</v>
      </c>
      <c r="G15" s="17">
        <v>183</v>
      </c>
      <c r="H15" s="17">
        <v>280</v>
      </c>
      <c r="I15" s="17">
        <v>178</v>
      </c>
      <c r="J15" s="17">
        <v>207</v>
      </c>
      <c r="K15" s="19">
        <f t="shared" si="1"/>
        <v>385</v>
      </c>
      <c r="L15" s="20">
        <f t="shared" si="0"/>
        <v>0</v>
      </c>
    </row>
    <row r="16" spans="1:12" ht="15.6">
      <c r="A16" s="1">
        <f>SEGGI!A16</f>
        <v>1</v>
      </c>
      <c r="B16" s="35">
        <f>SEGGI!B16</f>
        <v>6</v>
      </c>
      <c r="C16" s="35">
        <f>SEGGI!C16</f>
        <v>299</v>
      </c>
      <c r="D16" s="35">
        <f>SEGGI!D16</f>
        <v>303</v>
      </c>
      <c r="E16" s="35">
        <f>SEGGI!E16</f>
        <v>602</v>
      </c>
      <c r="F16" s="17">
        <v>52</v>
      </c>
      <c r="G16" s="17">
        <v>90</v>
      </c>
      <c r="H16" s="17">
        <v>132</v>
      </c>
      <c r="I16" s="17">
        <v>86</v>
      </c>
      <c r="J16" s="17">
        <v>94</v>
      </c>
      <c r="K16" s="19">
        <f t="shared" si="1"/>
        <v>180</v>
      </c>
      <c r="L16" s="20">
        <f t="shared" si="0"/>
        <v>0</v>
      </c>
    </row>
    <row r="17" spans="1:12" ht="15.6">
      <c r="A17" s="1">
        <f>SEGGI!A17</f>
        <v>1</v>
      </c>
      <c r="B17" s="35">
        <f>SEGGI!B17</f>
        <v>7</v>
      </c>
      <c r="C17" s="35">
        <f>SEGGI!C17</f>
        <v>390</v>
      </c>
      <c r="D17" s="35">
        <f>SEGGI!D17</f>
        <v>384</v>
      </c>
      <c r="E17" s="35">
        <f>SEGGI!E17</f>
        <v>774</v>
      </c>
      <c r="F17" s="17">
        <v>104</v>
      </c>
      <c r="G17" s="17">
        <v>162</v>
      </c>
      <c r="H17" s="17">
        <v>228</v>
      </c>
      <c r="I17" s="17">
        <v>149</v>
      </c>
      <c r="J17" s="17">
        <v>149</v>
      </c>
      <c r="K17" s="19">
        <f t="shared" si="1"/>
        <v>298</v>
      </c>
      <c r="L17" s="20">
        <f t="shared" si="0"/>
        <v>0</v>
      </c>
    </row>
    <row r="18" spans="1:12" ht="15.6">
      <c r="A18" s="1">
        <f>SEGGI!A18</f>
        <v>1</v>
      </c>
      <c r="B18" s="35">
        <f>SEGGI!B18</f>
        <v>8</v>
      </c>
      <c r="C18" s="35">
        <f>SEGGI!C18</f>
        <v>429</v>
      </c>
      <c r="D18" s="35">
        <f>SEGGI!D18</f>
        <v>470</v>
      </c>
      <c r="E18" s="35">
        <f>SEGGI!E18</f>
        <v>899</v>
      </c>
      <c r="F18" s="17">
        <v>78</v>
      </c>
      <c r="G18" s="17">
        <v>182</v>
      </c>
      <c r="H18" s="17">
        <v>279</v>
      </c>
      <c r="I18" s="17">
        <v>177</v>
      </c>
      <c r="J18" s="17">
        <v>189</v>
      </c>
      <c r="K18" s="19">
        <f t="shared" si="1"/>
        <v>366</v>
      </c>
      <c r="L18" s="20">
        <f t="shared" si="0"/>
        <v>0</v>
      </c>
    </row>
    <row r="19" spans="1:12" ht="15.6">
      <c r="A19" s="1">
        <f>SEGGI!A19</f>
        <v>1</v>
      </c>
      <c r="B19" s="35">
        <f>SEGGI!B19</f>
        <v>9</v>
      </c>
      <c r="C19" s="35">
        <f>SEGGI!C19</f>
        <v>367</v>
      </c>
      <c r="D19" s="35">
        <f>SEGGI!D19</f>
        <v>390</v>
      </c>
      <c r="E19" s="35">
        <f>SEGGI!E19</f>
        <v>757</v>
      </c>
      <c r="F19" s="17">
        <v>69</v>
      </c>
      <c r="G19" s="17">
        <v>159</v>
      </c>
      <c r="H19" s="17">
        <v>228</v>
      </c>
      <c r="I19" s="17">
        <v>148</v>
      </c>
      <c r="J19" s="17">
        <v>161</v>
      </c>
      <c r="K19" s="19">
        <f t="shared" si="1"/>
        <v>309</v>
      </c>
      <c r="L19" s="20">
        <f t="shared" si="0"/>
        <v>0</v>
      </c>
    </row>
    <row r="20" spans="1:12" ht="15.6">
      <c r="A20" s="1">
        <f>SEGGI!A20</f>
        <v>1</v>
      </c>
      <c r="B20" s="35">
        <f>SEGGI!B20</f>
        <v>10</v>
      </c>
      <c r="C20" s="35">
        <f>SEGGI!C20</f>
        <v>366</v>
      </c>
      <c r="D20" s="35">
        <f>SEGGI!D20</f>
        <v>396</v>
      </c>
      <c r="E20" s="35">
        <f>SEGGI!E20</f>
        <v>762</v>
      </c>
      <c r="F20" s="17">
        <v>56</v>
      </c>
      <c r="G20" s="17">
        <v>141</v>
      </c>
      <c r="H20" s="17">
        <v>204</v>
      </c>
      <c r="I20" s="17">
        <v>147</v>
      </c>
      <c r="J20" s="17">
        <v>145</v>
      </c>
      <c r="K20" s="19">
        <f t="shared" si="1"/>
        <v>292</v>
      </c>
      <c r="L20" s="20">
        <f t="shared" si="0"/>
        <v>0</v>
      </c>
    </row>
    <row r="21" spans="1:12" ht="15.6">
      <c r="A21" s="1">
        <f>SEGGI!A21</f>
        <v>1</v>
      </c>
      <c r="B21" s="35">
        <f>SEGGI!B21</f>
        <v>11</v>
      </c>
      <c r="C21" s="35">
        <f>SEGGI!C21</f>
        <v>358</v>
      </c>
      <c r="D21" s="35">
        <f>SEGGI!D21</f>
        <v>360</v>
      </c>
      <c r="E21" s="35">
        <f>SEGGI!E21</f>
        <v>718</v>
      </c>
      <c r="F21" s="17">
        <v>78</v>
      </c>
      <c r="G21" s="17">
        <v>139</v>
      </c>
      <c r="H21" s="17">
        <v>185</v>
      </c>
      <c r="I21" s="17">
        <v>117</v>
      </c>
      <c r="J21" s="17">
        <v>126</v>
      </c>
      <c r="K21" s="19">
        <f t="shared" si="1"/>
        <v>243</v>
      </c>
      <c r="L21" s="20">
        <f t="shared" si="0"/>
        <v>0</v>
      </c>
    </row>
    <row r="22" spans="1:12" ht="15.6">
      <c r="A22" s="1">
        <f>SEGGI!A22</f>
        <v>1</v>
      </c>
      <c r="B22" s="35">
        <f>SEGGI!B22</f>
        <v>12</v>
      </c>
      <c r="C22" s="35">
        <f>SEGGI!C22</f>
        <v>455</v>
      </c>
      <c r="D22" s="35">
        <f>SEGGI!D22</f>
        <v>447</v>
      </c>
      <c r="E22" s="35">
        <f>SEGGI!E22</f>
        <v>902</v>
      </c>
      <c r="F22" s="17">
        <v>74</v>
      </c>
      <c r="G22" s="17">
        <v>144</v>
      </c>
      <c r="H22" s="17">
        <v>216</v>
      </c>
      <c r="I22" s="17">
        <v>149</v>
      </c>
      <c r="J22" s="17">
        <v>156</v>
      </c>
      <c r="K22" s="19">
        <f t="shared" si="1"/>
        <v>305</v>
      </c>
      <c r="L22" s="20">
        <f t="shared" si="0"/>
        <v>0</v>
      </c>
    </row>
    <row r="23" spans="1:12" ht="15.95" thickBot="1">
      <c r="A23" s="1">
        <f>SEGGI!A23</f>
        <v>1</v>
      </c>
      <c r="B23" s="59">
        <f>SEGGI!B23</f>
        <v>13</v>
      </c>
      <c r="C23" s="59">
        <f>SEGGI!C23</f>
        <v>397</v>
      </c>
      <c r="D23" s="59">
        <f>SEGGI!D23</f>
        <v>446</v>
      </c>
      <c r="E23" s="59">
        <f>SEGGI!E23</f>
        <v>843</v>
      </c>
      <c r="F23" s="50">
        <v>131</v>
      </c>
      <c r="G23" s="50">
        <v>215</v>
      </c>
      <c r="H23" s="50">
        <v>302</v>
      </c>
      <c r="I23" s="166">
        <v>187</v>
      </c>
      <c r="J23" s="166">
        <v>209</v>
      </c>
      <c r="K23" s="60">
        <f t="shared" si="1"/>
        <v>396</v>
      </c>
      <c r="L23" s="61">
        <f t="shared" si="0"/>
        <v>0</v>
      </c>
    </row>
    <row r="24" spans="1:12" ht="15.95" thickTop="1">
      <c r="A24" s="1">
        <f>SEGGI!A24</f>
        <v>2</v>
      </c>
      <c r="B24" s="62">
        <f>SEGGI!B24</f>
        <v>14</v>
      </c>
      <c r="C24" s="62">
        <f>SEGGI!C24</f>
        <v>348</v>
      </c>
      <c r="D24" s="62">
        <f>SEGGI!D24</f>
        <v>448</v>
      </c>
      <c r="E24" s="62">
        <f>SEGGI!E24</f>
        <v>796</v>
      </c>
      <c r="F24" s="16">
        <v>73</v>
      </c>
      <c r="G24" s="16">
        <v>143</v>
      </c>
      <c r="H24" s="16">
        <v>212</v>
      </c>
      <c r="I24" s="16">
        <v>129</v>
      </c>
      <c r="J24" s="16">
        <v>163</v>
      </c>
      <c r="K24" s="42">
        <f t="shared" si="1"/>
        <v>292</v>
      </c>
      <c r="L24" s="58">
        <f t="shared" si="0"/>
        <v>0</v>
      </c>
    </row>
    <row r="25" spans="1:12" ht="15.6">
      <c r="A25" s="1">
        <f>SEGGI!A25</f>
        <v>2</v>
      </c>
      <c r="B25" s="63">
        <f>SEGGI!B25</f>
        <v>15</v>
      </c>
      <c r="C25" s="63">
        <f>SEGGI!C25</f>
        <v>335</v>
      </c>
      <c r="D25" s="63">
        <f>SEGGI!D25</f>
        <v>354</v>
      </c>
      <c r="E25" s="63">
        <f>SEGGI!E25</f>
        <v>689</v>
      </c>
      <c r="F25" s="17">
        <v>64</v>
      </c>
      <c r="G25" s="17">
        <v>121</v>
      </c>
      <c r="H25" s="17">
        <v>183</v>
      </c>
      <c r="I25" s="16">
        <v>125</v>
      </c>
      <c r="J25" s="16">
        <v>122</v>
      </c>
      <c r="K25" s="15">
        <f t="shared" si="1"/>
        <v>247</v>
      </c>
      <c r="L25" s="21">
        <f t="shared" si="0"/>
        <v>0</v>
      </c>
    </row>
    <row r="26" spans="1:12" ht="15.6">
      <c r="A26" s="1">
        <f>SEGGI!A26</f>
        <v>2</v>
      </c>
      <c r="B26" s="63">
        <f>SEGGI!B26</f>
        <v>16</v>
      </c>
      <c r="C26" s="63">
        <f>SEGGI!C26</f>
        <v>358</v>
      </c>
      <c r="D26" s="63">
        <f>SEGGI!D26</f>
        <v>361</v>
      </c>
      <c r="E26" s="63">
        <f>SEGGI!E26</f>
        <v>719</v>
      </c>
      <c r="F26" s="17">
        <v>100</v>
      </c>
      <c r="G26" s="17">
        <v>160</v>
      </c>
      <c r="H26" s="17">
        <v>227</v>
      </c>
      <c r="I26" s="16">
        <v>149</v>
      </c>
      <c r="J26" s="16">
        <v>174</v>
      </c>
      <c r="K26" s="15">
        <f t="shared" si="1"/>
        <v>323</v>
      </c>
      <c r="L26" s="21">
        <f t="shared" si="0"/>
        <v>0</v>
      </c>
    </row>
    <row r="27" spans="1:12" ht="15.6">
      <c r="A27" s="1">
        <f>SEGGI!A27</f>
        <v>2</v>
      </c>
      <c r="B27" s="63">
        <f>SEGGI!B27</f>
        <v>17</v>
      </c>
      <c r="C27" s="63">
        <f>SEGGI!C27</f>
        <v>410</v>
      </c>
      <c r="D27" s="63">
        <f>SEGGI!D27</f>
        <v>426</v>
      </c>
      <c r="E27" s="63">
        <f>SEGGI!E27</f>
        <v>836</v>
      </c>
      <c r="F27" s="17">
        <v>94</v>
      </c>
      <c r="G27" s="17">
        <v>159</v>
      </c>
      <c r="H27" s="17">
        <v>244</v>
      </c>
      <c r="I27" s="16">
        <v>154</v>
      </c>
      <c r="J27" s="16">
        <v>173</v>
      </c>
      <c r="K27" s="15">
        <f t="shared" si="1"/>
        <v>327</v>
      </c>
      <c r="L27" s="21">
        <f t="shared" si="0"/>
        <v>0</v>
      </c>
    </row>
    <row r="28" spans="1:12" ht="15.6">
      <c r="A28" s="1">
        <f>SEGGI!A28</f>
        <v>2</v>
      </c>
      <c r="B28" s="63">
        <f>SEGGI!B28</f>
        <v>18</v>
      </c>
      <c r="C28" s="63">
        <f>SEGGI!C28</f>
        <v>458</v>
      </c>
      <c r="D28" s="63">
        <f>SEGGI!D28</f>
        <v>444</v>
      </c>
      <c r="E28" s="63">
        <f>SEGGI!E28</f>
        <v>902</v>
      </c>
      <c r="F28" s="17">
        <v>106</v>
      </c>
      <c r="G28" s="17">
        <v>185</v>
      </c>
      <c r="H28" s="17">
        <v>291</v>
      </c>
      <c r="I28" s="16">
        <v>187</v>
      </c>
      <c r="J28" s="16">
        <v>203</v>
      </c>
      <c r="K28" s="15">
        <f t="shared" si="1"/>
        <v>390</v>
      </c>
      <c r="L28" s="21">
        <f t="shared" si="0"/>
        <v>0</v>
      </c>
    </row>
    <row r="29" spans="1:12" ht="15.6">
      <c r="A29" s="1">
        <f>SEGGI!A29</f>
        <v>2</v>
      </c>
      <c r="B29" s="63">
        <f>SEGGI!B29</f>
        <v>19</v>
      </c>
      <c r="C29" s="63">
        <f>SEGGI!C29</f>
        <v>415</v>
      </c>
      <c r="D29" s="63">
        <f>SEGGI!D29</f>
        <v>433</v>
      </c>
      <c r="E29" s="63">
        <f>SEGGI!E29</f>
        <v>848</v>
      </c>
      <c r="F29" s="17">
        <v>93</v>
      </c>
      <c r="G29" s="17">
        <v>169</v>
      </c>
      <c r="H29" s="17">
        <v>236</v>
      </c>
      <c r="I29" s="16">
        <v>154</v>
      </c>
      <c r="J29" s="16">
        <v>157</v>
      </c>
      <c r="K29" s="15">
        <f t="shared" si="1"/>
        <v>311</v>
      </c>
      <c r="L29" s="21">
        <f t="shared" si="0"/>
        <v>0</v>
      </c>
    </row>
    <row r="30" spans="1:12" ht="15.6">
      <c r="A30" s="1">
        <f>SEGGI!A30</f>
        <v>2</v>
      </c>
      <c r="B30" s="63">
        <f>SEGGI!B30</f>
        <v>20</v>
      </c>
      <c r="C30" s="63">
        <f>SEGGI!C30</f>
        <v>446</v>
      </c>
      <c r="D30" s="63">
        <f>SEGGI!D30</f>
        <v>442</v>
      </c>
      <c r="E30" s="63">
        <f>SEGGI!E30</f>
        <v>888</v>
      </c>
      <c r="F30" s="17">
        <v>69</v>
      </c>
      <c r="G30" s="17">
        <v>165</v>
      </c>
      <c r="H30" s="17">
        <v>240</v>
      </c>
      <c r="I30" s="16">
        <v>165</v>
      </c>
      <c r="J30" s="16">
        <v>165</v>
      </c>
      <c r="K30" s="15">
        <f t="shared" si="1"/>
        <v>330</v>
      </c>
      <c r="L30" s="21">
        <f t="shared" si="0"/>
        <v>0</v>
      </c>
    </row>
    <row r="31" spans="1:12" ht="15.95" thickBot="1">
      <c r="A31" s="1">
        <f>SEGGI!A31</f>
        <v>2</v>
      </c>
      <c r="B31" s="65">
        <f>SEGGI!B31</f>
        <v>21</v>
      </c>
      <c r="C31" s="65">
        <f>SEGGI!C31</f>
        <v>436</v>
      </c>
      <c r="D31" s="65">
        <f>SEGGI!D31</f>
        <v>393</v>
      </c>
      <c r="E31" s="65">
        <f>SEGGI!E31</f>
        <v>829</v>
      </c>
      <c r="F31" s="50">
        <v>60</v>
      </c>
      <c r="G31" s="50">
        <v>163</v>
      </c>
      <c r="H31" s="50">
        <v>227</v>
      </c>
      <c r="I31" s="167">
        <v>157</v>
      </c>
      <c r="J31" s="16">
        <v>157</v>
      </c>
      <c r="K31" s="49">
        <f t="shared" si="1"/>
        <v>314</v>
      </c>
      <c r="L31" s="67">
        <f t="shared" si="0"/>
        <v>0</v>
      </c>
    </row>
    <row r="32" spans="1:12" ht="15.95" thickTop="1">
      <c r="A32" s="1">
        <f>SEGGI!A32</f>
        <v>3</v>
      </c>
      <c r="B32" s="73">
        <f>SEGGI!B32</f>
        <v>22</v>
      </c>
      <c r="C32" s="73">
        <f>SEGGI!C32</f>
        <v>413</v>
      </c>
      <c r="D32" s="73">
        <f>SEGGI!D32</f>
        <v>453</v>
      </c>
      <c r="E32" s="73">
        <f>SEGGI!E32</f>
        <v>866</v>
      </c>
      <c r="F32" s="139">
        <v>110</v>
      </c>
      <c r="G32" s="70">
        <v>210</v>
      </c>
      <c r="H32" s="70">
        <v>293</v>
      </c>
      <c r="I32" s="168">
        <v>177</v>
      </c>
      <c r="J32" s="169">
        <v>211</v>
      </c>
      <c r="K32" s="45">
        <f t="shared" si="1"/>
        <v>388</v>
      </c>
      <c r="L32" s="64">
        <f t="shared" si="0"/>
        <v>0</v>
      </c>
    </row>
    <row r="33" spans="1:12" ht="15.95" thickBot="1">
      <c r="A33" s="1">
        <f>SEGGI!A33</f>
        <v>3</v>
      </c>
      <c r="B33" s="74">
        <f>SEGGI!B33</f>
        <v>23</v>
      </c>
      <c r="C33" s="74">
        <f>SEGGI!C33</f>
        <v>420</v>
      </c>
      <c r="D33" s="74">
        <f>SEGGI!D33</f>
        <v>445</v>
      </c>
      <c r="E33" s="74">
        <f>SEGGI!E33</f>
        <v>865</v>
      </c>
      <c r="F33" s="140">
        <v>80</v>
      </c>
      <c r="G33" s="50">
        <v>162</v>
      </c>
      <c r="H33" s="50">
        <v>266</v>
      </c>
      <c r="I33" s="16">
        <v>174</v>
      </c>
      <c r="J33" s="66">
        <v>210</v>
      </c>
      <c r="K33" s="13">
        <f t="shared" si="1"/>
        <v>384</v>
      </c>
      <c r="L33" s="32">
        <f t="shared" si="0"/>
        <v>0</v>
      </c>
    </row>
    <row r="34" spans="1:12" ht="15.95" thickTop="1">
      <c r="A34" s="1">
        <f>SEGGI!A34</f>
        <v>2</v>
      </c>
      <c r="B34" s="69">
        <f>SEGGI!B34</f>
        <v>24</v>
      </c>
      <c r="C34" s="69">
        <f>SEGGI!C34</f>
        <v>345</v>
      </c>
      <c r="D34" s="69">
        <f>SEGGI!D34</f>
        <v>380</v>
      </c>
      <c r="E34" s="69">
        <f>SEGGI!E34</f>
        <v>725</v>
      </c>
      <c r="F34" s="139">
        <v>77</v>
      </c>
      <c r="G34" s="70">
        <v>140</v>
      </c>
      <c r="H34" s="70">
        <v>205</v>
      </c>
      <c r="I34" s="70">
        <v>137</v>
      </c>
      <c r="J34" s="71">
        <v>141</v>
      </c>
      <c r="K34" s="47">
        <f t="shared" si="1"/>
        <v>278</v>
      </c>
      <c r="L34" s="72">
        <f t="shared" si="0"/>
        <v>0</v>
      </c>
    </row>
    <row r="35" spans="1:12" ht="15.6">
      <c r="A35" s="1">
        <f>SEGGI!A35</f>
        <v>2</v>
      </c>
      <c r="B35" s="63">
        <f>SEGGI!B35</f>
        <v>25</v>
      </c>
      <c r="C35" s="63">
        <f>SEGGI!C35</f>
        <v>407</v>
      </c>
      <c r="D35" s="63">
        <f>SEGGI!D35</f>
        <v>447</v>
      </c>
      <c r="E35" s="63">
        <f>SEGGI!E35</f>
        <v>854</v>
      </c>
      <c r="F35" s="141">
        <v>90</v>
      </c>
      <c r="G35" s="17">
        <v>175</v>
      </c>
      <c r="H35" s="17">
        <v>252</v>
      </c>
      <c r="I35" s="17">
        <v>161</v>
      </c>
      <c r="J35" s="18">
        <v>185</v>
      </c>
      <c r="K35" s="15">
        <f t="shared" si="1"/>
        <v>346</v>
      </c>
      <c r="L35" s="21">
        <f t="shared" si="0"/>
        <v>0</v>
      </c>
    </row>
    <row r="36" spans="1:12" ht="15.95" thickBot="1">
      <c r="A36" s="1">
        <f>SEGGI!A36</f>
        <v>2</v>
      </c>
      <c r="B36" s="65">
        <f>SEGGI!B36</f>
        <v>26</v>
      </c>
      <c r="C36" s="65">
        <f>SEGGI!C36</f>
        <v>410</v>
      </c>
      <c r="D36" s="65">
        <f>SEGGI!D36</f>
        <v>400</v>
      </c>
      <c r="E36" s="65">
        <f>SEGGI!E36</f>
        <v>810</v>
      </c>
      <c r="F36" s="140">
        <v>89</v>
      </c>
      <c r="G36" s="50">
        <v>163</v>
      </c>
      <c r="H36" s="50">
        <v>226</v>
      </c>
      <c r="I36" s="50">
        <v>155</v>
      </c>
      <c r="J36" s="66">
        <v>163</v>
      </c>
      <c r="K36" s="49">
        <f t="shared" si="1"/>
        <v>318</v>
      </c>
      <c r="L36" s="67">
        <f t="shared" si="0"/>
        <v>0</v>
      </c>
    </row>
    <row r="37" spans="1:12" ht="16.5" thickTop="1" thickBot="1">
      <c r="A37" s="1">
        <f>SEGGI!A37</f>
        <v>3</v>
      </c>
      <c r="B37" s="74">
        <f>SEGGI!B37</f>
        <v>27</v>
      </c>
      <c r="C37" s="74">
        <f>SEGGI!C37</f>
        <v>0</v>
      </c>
      <c r="D37" s="74">
        <f>SEGGI!D37</f>
        <v>0</v>
      </c>
      <c r="E37" s="74">
        <f>SEGGI!E37</f>
        <v>0</v>
      </c>
      <c r="F37" s="142">
        <v>3</v>
      </c>
      <c r="G37" s="143">
        <v>3</v>
      </c>
      <c r="H37" s="143">
        <v>5</v>
      </c>
      <c r="I37" s="143">
        <v>12</v>
      </c>
      <c r="J37" s="144">
        <v>4</v>
      </c>
      <c r="K37" s="13">
        <f t="shared" si="1"/>
        <v>16</v>
      </c>
      <c r="L37" s="68">
        <f t="shared" si="0"/>
        <v>-1</v>
      </c>
    </row>
    <row r="38" spans="1:12" ht="15.95" thickTop="1">
      <c r="A38" s="1">
        <f>SEGGI!A38</f>
        <v>2</v>
      </c>
      <c r="B38" s="69">
        <f>SEGGI!B38</f>
        <v>28</v>
      </c>
      <c r="C38" s="69">
        <f>SEGGI!C38</f>
        <v>323</v>
      </c>
      <c r="D38" s="69">
        <f>SEGGI!D38</f>
        <v>367</v>
      </c>
      <c r="E38" s="69">
        <f>SEGGI!E38</f>
        <v>690</v>
      </c>
      <c r="F38" s="139">
        <v>97</v>
      </c>
      <c r="G38" s="70">
        <v>163</v>
      </c>
      <c r="H38" s="70">
        <v>226</v>
      </c>
      <c r="I38" s="170">
        <v>138</v>
      </c>
      <c r="J38" s="171">
        <v>168</v>
      </c>
      <c r="K38" s="47">
        <f t="shared" si="1"/>
        <v>306</v>
      </c>
      <c r="L38" s="72">
        <f t="shared" si="0"/>
        <v>0</v>
      </c>
    </row>
    <row r="39" spans="1:12" ht="15.6">
      <c r="A39" s="1">
        <f>SEGGI!A39</f>
        <v>2</v>
      </c>
      <c r="B39" s="63">
        <f>SEGGI!B39</f>
        <v>29</v>
      </c>
      <c r="C39" s="63">
        <f>SEGGI!C39</f>
        <v>312</v>
      </c>
      <c r="D39" s="63">
        <f>SEGGI!D39</f>
        <v>375</v>
      </c>
      <c r="E39" s="63">
        <f>SEGGI!E39</f>
        <v>687</v>
      </c>
      <c r="F39" s="141">
        <v>53</v>
      </c>
      <c r="G39" s="17">
        <v>116</v>
      </c>
      <c r="H39" s="17">
        <v>192</v>
      </c>
      <c r="I39" s="172">
        <v>112</v>
      </c>
      <c r="J39" s="173">
        <v>157</v>
      </c>
      <c r="K39" s="15">
        <f t="shared" si="1"/>
        <v>269</v>
      </c>
      <c r="L39" s="21">
        <f t="shared" si="0"/>
        <v>0</v>
      </c>
    </row>
    <row r="40" spans="1:12" ht="15.95" thickBot="1">
      <c r="A40" s="1">
        <f>SEGGI!A40</f>
        <v>2</v>
      </c>
      <c r="B40" s="65">
        <f>SEGGI!B40</f>
        <v>30</v>
      </c>
      <c r="C40" s="65">
        <f>SEGGI!C40</f>
        <v>286</v>
      </c>
      <c r="D40" s="65">
        <f>SEGGI!D40</f>
        <v>362</v>
      </c>
      <c r="E40" s="65">
        <f>SEGGI!E40</f>
        <v>648</v>
      </c>
      <c r="F40" s="140">
        <v>67</v>
      </c>
      <c r="G40" s="50">
        <v>125</v>
      </c>
      <c r="H40" s="50">
        <v>212</v>
      </c>
      <c r="I40" s="174">
        <v>140</v>
      </c>
      <c r="J40" s="175">
        <v>161</v>
      </c>
      <c r="K40" s="49">
        <f t="shared" si="1"/>
        <v>301</v>
      </c>
      <c r="L40" s="67">
        <f t="shared" si="0"/>
        <v>0</v>
      </c>
    </row>
    <row r="41" spans="1:12" ht="15.95" thickTop="1">
      <c r="A41" s="1">
        <f>SEGGI!A41</f>
        <v>3</v>
      </c>
      <c r="B41" s="73">
        <f>SEGGI!B41</f>
        <v>31</v>
      </c>
      <c r="C41" s="73">
        <f>SEGGI!C41</f>
        <v>270</v>
      </c>
      <c r="D41" s="73">
        <f>SEGGI!D41</f>
        <v>300</v>
      </c>
      <c r="E41" s="73">
        <f>SEGGI!E41</f>
        <v>570</v>
      </c>
      <c r="F41" s="16">
        <v>61</v>
      </c>
      <c r="G41" s="16">
        <v>117</v>
      </c>
      <c r="H41" s="16">
        <v>181</v>
      </c>
      <c r="I41" s="16">
        <v>104</v>
      </c>
      <c r="J41" s="16">
        <v>120</v>
      </c>
      <c r="K41" s="45">
        <f t="shared" si="1"/>
        <v>224</v>
      </c>
      <c r="L41" s="64">
        <f t="shared" si="0"/>
        <v>0</v>
      </c>
    </row>
    <row r="42" spans="1:12" ht="15.6">
      <c r="A42" s="1">
        <f>SEGGI!A42</f>
        <v>3</v>
      </c>
      <c r="B42" s="74">
        <f>SEGGI!B42</f>
        <v>32</v>
      </c>
      <c r="C42" s="74">
        <f>SEGGI!C42</f>
        <v>314</v>
      </c>
      <c r="D42" s="74">
        <f>SEGGI!D42</f>
        <v>355</v>
      </c>
      <c r="E42" s="74">
        <f>SEGGI!E42</f>
        <v>669</v>
      </c>
      <c r="F42" s="17">
        <v>78</v>
      </c>
      <c r="G42" s="17">
        <v>135</v>
      </c>
      <c r="H42" s="17">
        <v>229</v>
      </c>
      <c r="I42" s="16">
        <v>146</v>
      </c>
      <c r="J42" s="16">
        <v>158</v>
      </c>
      <c r="K42" s="13">
        <f t="shared" si="1"/>
        <v>304</v>
      </c>
      <c r="L42" s="29">
        <f t="shared" si="0"/>
        <v>0</v>
      </c>
    </row>
    <row r="43" spans="1:12" ht="15.6">
      <c r="A43" s="1">
        <f>SEGGI!A43</f>
        <v>3</v>
      </c>
      <c r="B43" s="74">
        <f>SEGGI!B43</f>
        <v>33</v>
      </c>
      <c r="C43" s="74">
        <f>SEGGI!C43</f>
        <v>319</v>
      </c>
      <c r="D43" s="74">
        <f>SEGGI!D43</f>
        <v>362</v>
      </c>
      <c r="E43" s="74">
        <f>SEGGI!E43</f>
        <v>681</v>
      </c>
      <c r="F43" s="17">
        <v>61</v>
      </c>
      <c r="G43" s="17">
        <v>132</v>
      </c>
      <c r="H43" s="17">
        <v>226</v>
      </c>
      <c r="I43" s="16">
        <v>143</v>
      </c>
      <c r="J43" s="16">
        <v>168</v>
      </c>
      <c r="K43" s="13">
        <f t="shared" si="1"/>
        <v>311</v>
      </c>
      <c r="L43" s="29">
        <f t="shared" si="0"/>
        <v>0</v>
      </c>
    </row>
    <row r="44" spans="1:12" ht="15.6">
      <c r="A44" s="1">
        <f>SEGGI!A44</f>
        <v>3</v>
      </c>
      <c r="B44" s="74">
        <f>SEGGI!B44</f>
        <v>34</v>
      </c>
      <c r="C44" s="74">
        <f>SEGGI!C44</f>
        <v>357</v>
      </c>
      <c r="D44" s="74">
        <f>SEGGI!D44</f>
        <v>381</v>
      </c>
      <c r="E44" s="74">
        <f>SEGGI!E44</f>
        <v>738</v>
      </c>
      <c r="F44" s="17">
        <v>75</v>
      </c>
      <c r="G44" s="17">
        <v>134</v>
      </c>
      <c r="H44" s="17">
        <v>202</v>
      </c>
      <c r="I44" s="16">
        <v>137</v>
      </c>
      <c r="J44" s="16">
        <v>162</v>
      </c>
      <c r="K44" s="13">
        <f t="shared" si="1"/>
        <v>299</v>
      </c>
      <c r="L44" s="29">
        <f t="shared" si="0"/>
        <v>0</v>
      </c>
    </row>
    <row r="45" spans="1:12" ht="15.6">
      <c r="A45" s="1">
        <f>SEGGI!A45</f>
        <v>3</v>
      </c>
      <c r="B45" s="74">
        <f>SEGGI!B45</f>
        <v>35</v>
      </c>
      <c r="C45" s="74">
        <f>SEGGI!C45</f>
        <v>341</v>
      </c>
      <c r="D45" s="74">
        <f>SEGGI!D45</f>
        <v>376</v>
      </c>
      <c r="E45" s="74">
        <f>SEGGI!E45</f>
        <v>717</v>
      </c>
      <c r="F45" s="17">
        <v>86</v>
      </c>
      <c r="G45" s="17">
        <v>159</v>
      </c>
      <c r="H45" s="17">
        <v>244</v>
      </c>
      <c r="I45" s="16">
        <v>151</v>
      </c>
      <c r="J45" s="16">
        <v>170</v>
      </c>
      <c r="K45" s="13">
        <f t="shared" si="1"/>
        <v>321</v>
      </c>
      <c r="L45" s="29">
        <f t="shared" si="0"/>
        <v>0</v>
      </c>
    </row>
    <row r="46" spans="1:12" ht="15.6">
      <c r="A46" s="1">
        <f>SEGGI!A46</f>
        <v>3</v>
      </c>
      <c r="B46" s="74">
        <f>SEGGI!B46</f>
        <v>36</v>
      </c>
      <c r="C46" s="74">
        <f>SEGGI!C46</f>
        <v>406</v>
      </c>
      <c r="D46" s="74">
        <f>SEGGI!D46</f>
        <v>470</v>
      </c>
      <c r="E46" s="74">
        <f>SEGGI!E46</f>
        <v>876</v>
      </c>
      <c r="F46" s="17">
        <v>105</v>
      </c>
      <c r="G46" s="17">
        <v>176</v>
      </c>
      <c r="H46" s="17">
        <v>261</v>
      </c>
      <c r="I46" s="16">
        <v>176</v>
      </c>
      <c r="J46" s="16">
        <v>192</v>
      </c>
      <c r="K46" s="13">
        <f t="shared" si="1"/>
        <v>368</v>
      </c>
      <c r="L46" s="29">
        <f t="shared" si="0"/>
        <v>0</v>
      </c>
    </row>
    <row r="47" spans="1:12" ht="15.6">
      <c r="A47" s="1">
        <f>SEGGI!A47</f>
        <v>3</v>
      </c>
      <c r="B47" s="74">
        <f>SEGGI!B47</f>
        <v>37</v>
      </c>
      <c r="C47" s="74">
        <f>SEGGI!C47</f>
        <v>443</v>
      </c>
      <c r="D47" s="74">
        <f>SEGGI!D47</f>
        <v>438</v>
      </c>
      <c r="E47" s="74">
        <f>SEGGI!E47</f>
        <v>881</v>
      </c>
      <c r="F47" s="17">
        <v>82</v>
      </c>
      <c r="G47" s="17">
        <v>152</v>
      </c>
      <c r="H47" s="17">
        <v>245</v>
      </c>
      <c r="I47" s="16">
        <v>172</v>
      </c>
      <c r="J47" s="16">
        <v>179</v>
      </c>
      <c r="K47" s="13">
        <f t="shared" si="1"/>
        <v>351</v>
      </c>
      <c r="L47" s="29">
        <f t="shared" si="0"/>
        <v>0</v>
      </c>
    </row>
    <row r="48" spans="1:12" ht="15.6">
      <c r="A48" s="1">
        <f>SEGGI!A48</f>
        <v>3</v>
      </c>
      <c r="B48" s="74">
        <f>SEGGI!B48</f>
        <v>38</v>
      </c>
      <c r="C48" s="74">
        <f>SEGGI!C48</f>
        <v>305</v>
      </c>
      <c r="D48" s="74">
        <f>SEGGI!D48</f>
        <v>330</v>
      </c>
      <c r="E48" s="74">
        <f>SEGGI!E48</f>
        <v>635</v>
      </c>
      <c r="F48" s="17">
        <v>96</v>
      </c>
      <c r="G48" s="17">
        <v>146</v>
      </c>
      <c r="H48" s="17">
        <v>215</v>
      </c>
      <c r="I48" s="16">
        <v>141</v>
      </c>
      <c r="J48" s="16">
        <v>166</v>
      </c>
      <c r="K48" s="13">
        <f t="shared" si="1"/>
        <v>307</v>
      </c>
      <c r="L48" s="29">
        <f t="shared" si="0"/>
        <v>0</v>
      </c>
    </row>
    <row r="49" spans="1:989" ht="15.6">
      <c r="A49" s="1">
        <f>SEGGI!A49</f>
        <v>3</v>
      </c>
      <c r="B49" s="74">
        <f>SEGGI!B49</f>
        <v>39</v>
      </c>
      <c r="C49" s="74">
        <f>SEGGI!C49</f>
        <v>325</v>
      </c>
      <c r="D49" s="74">
        <f>SEGGI!D49</f>
        <v>350</v>
      </c>
      <c r="E49" s="74">
        <f>SEGGI!E49</f>
        <v>675</v>
      </c>
      <c r="F49" s="17">
        <v>72</v>
      </c>
      <c r="G49" s="17">
        <v>123</v>
      </c>
      <c r="H49" s="17">
        <v>195</v>
      </c>
      <c r="I49" s="16">
        <v>147</v>
      </c>
      <c r="J49" s="16">
        <v>155</v>
      </c>
      <c r="K49" s="13">
        <f t="shared" si="1"/>
        <v>302</v>
      </c>
      <c r="L49" s="29">
        <f t="shared" si="0"/>
        <v>0</v>
      </c>
    </row>
    <row r="50" spans="1:989" ht="15.6">
      <c r="A50" s="1">
        <f>SEGGI!A50</f>
        <v>3</v>
      </c>
      <c r="B50" s="74">
        <f>SEGGI!B50</f>
        <v>40</v>
      </c>
      <c r="C50" s="74">
        <f>SEGGI!C50</f>
        <v>387</v>
      </c>
      <c r="D50" s="74">
        <f>SEGGI!D50</f>
        <v>433</v>
      </c>
      <c r="E50" s="74">
        <f>SEGGI!E50</f>
        <v>820</v>
      </c>
      <c r="F50" s="17">
        <v>93</v>
      </c>
      <c r="G50" s="17">
        <v>173</v>
      </c>
      <c r="H50" s="17">
        <v>270</v>
      </c>
      <c r="I50" s="16">
        <v>183</v>
      </c>
      <c r="J50" s="16">
        <v>197</v>
      </c>
      <c r="K50" s="13">
        <f t="shared" si="1"/>
        <v>380</v>
      </c>
      <c r="L50" s="29">
        <f t="shared" si="0"/>
        <v>0</v>
      </c>
    </row>
    <row r="51" spans="1:989" ht="15.95" thickBot="1">
      <c r="B51" s="22" t="s">
        <v>17</v>
      </c>
      <c r="C51" s="23">
        <f t="shared" ref="C51:K51" si="2">SUM(C11:C50)</f>
        <v>14512</v>
      </c>
      <c r="D51" s="24">
        <f t="shared" si="2"/>
        <v>15573</v>
      </c>
      <c r="E51" s="25">
        <f t="shared" si="2"/>
        <v>30085</v>
      </c>
      <c r="F51" s="27">
        <f t="shared" si="2"/>
        <v>3283</v>
      </c>
      <c r="G51" s="27">
        <f t="shared" si="2"/>
        <v>6034</v>
      </c>
      <c r="H51" s="27">
        <f t="shared" si="2"/>
        <v>8991</v>
      </c>
      <c r="I51" s="27">
        <f t="shared" si="2"/>
        <v>5863</v>
      </c>
      <c r="J51" s="27">
        <f t="shared" si="2"/>
        <v>6465</v>
      </c>
      <c r="K51" s="28">
        <f t="shared" si="2"/>
        <v>12328</v>
      </c>
      <c r="L51" s="9">
        <f t="shared" si="0"/>
        <v>0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  <c r="IC51" s="3"/>
      <c r="ID51" s="3"/>
      <c r="IE51" s="3"/>
      <c r="IF51" s="3"/>
      <c r="IG51" s="3"/>
      <c r="IH51" s="3"/>
      <c r="II51" s="3"/>
      <c r="IJ51" s="3"/>
      <c r="IK51" s="3"/>
      <c r="IL51" s="3"/>
      <c r="IM51" s="3"/>
      <c r="IN51" s="3"/>
      <c r="IO51" s="3"/>
      <c r="IP51" s="3"/>
      <c r="IQ51" s="3"/>
      <c r="IR51" s="3"/>
      <c r="IS51" s="3"/>
      <c r="IT51" s="3"/>
      <c r="IU51" s="3"/>
      <c r="IV51" s="3"/>
      <c r="IW51" s="3"/>
      <c r="IX51" s="3"/>
      <c r="IY51" s="3"/>
      <c r="IZ51" s="3"/>
      <c r="JA51" s="3"/>
      <c r="JB51" s="3"/>
      <c r="JC51" s="3"/>
      <c r="JD51" s="3"/>
      <c r="JE51" s="3"/>
      <c r="JF51" s="3"/>
      <c r="JG51" s="3"/>
      <c r="JH51" s="3"/>
      <c r="JI51" s="3"/>
      <c r="JJ51" s="3"/>
      <c r="JK51" s="3"/>
      <c r="JL51" s="3"/>
      <c r="JM51" s="3"/>
      <c r="JN51" s="3"/>
      <c r="JO51" s="3"/>
      <c r="JP51" s="3"/>
      <c r="JQ51" s="3"/>
      <c r="JR51" s="3"/>
      <c r="JS51" s="3"/>
      <c r="JT51" s="3"/>
      <c r="JU51" s="3"/>
      <c r="JV51" s="3"/>
      <c r="JW51" s="3"/>
      <c r="JX51" s="3"/>
      <c r="JY51" s="3"/>
      <c r="JZ51" s="3"/>
      <c r="KA51" s="3"/>
      <c r="KB51" s="3"/>
      <c r="KC51" s="3"/>
      <c r="KD51" s="3"/>
      <c r="KE51" s="3"/>
      <c r="KF51" s="3"/>
      <c r="KG51" s="3"/>
      <c r="KH51" s="3"/>
      <c r="KI51" s="3"/>
      <c r="KJ51" s="3"/>
      <c r="KK51" s="3"/>
      <c r="KL51" s="3"/>
      <c r="KM51" s="3"/>
      <c r="KN51" s="3"/>
      <c r="KO51" s="3"/>
      <c r="KP51" s="3"/>
      <c r="KQ51" s="3"/>
      <c r="KR51" s="3"/>
      <c r="KS51" s="3"/>
      <c r="KT51" s="3"/>
      <c r="KU51" s="3"/>
      <c r="KV51" s="3"/>
      <c r="KW51" s="3"/>
      <c r="KX51" s="3"/>
      <c r="KY51" s="3"/>
      <c r="KZ51" s="3"/>
      <c r="LA51" s="3"/>
      <c r="LB51" s="3"/>
      <c r="LC51" s="3"/>
      <c r="LD51" s="3"/>
      <c r="LE51" s="3"/>
      <c r="LF51" s="3"/>
      <c r="LG51" s="3"/>
      <c r="LH51" s="3"/>
      <c r="LI51" s="3"/>
      <c r="LJ51" s="3"/>
      <c r="LK51" s="3"/>
      <c r="LL51" s="3"/>
      <c r="LM51" s="3"/>
      <c r="LN51" s="3"/>
      <c r="LO51" s="3"/>
      <c r="LP51" s="3"/>
      <c r="LQ51" s="3"/>
      <c r="LR51" s="3"/>
      <c r="LS51" s="3"/>
      <c r="LT51" s="3"/>
      <c r="LU51" s="3"/>
      <c r="LV51" s="3"/>
      <c r="LW51" s="3"/>
      <c r="LX51" s="3"/>
      <c r="LY51" s="3"/>
      <c r="LZ51" s="3"/>
      <c r="MA51" s="3"/>
      <c r="MB51" s="3"/>
      <c r="MC51" s="3"/>
      <c r="MD51" s="3"/>
      <c r="ME51" s="3"/>
      <c r="MF51" s="3"/>
      <c r="MG51" s="3"/>
      <c r="MH51" s="3"/>
      <c r="MI51" s="3"/>
      <c r="MJ51" s="3"/>
      <c r="MK51" s="3"/>
      <c r="ML51" s="3"/>
      <c r="MM51" s="3"/>
      <c r="MN51" s="3"/>
      <c r="MO51" s="3"/>
      <c r="MP51" s="3"/>
      <c r="MQ51" s="3"/>
      <c r="MR51" s="3"/>
      <c r="MS51" s="3"/>
      <c r="MT51" s="3"/>
      <c r="MU51" s="3"/>
      <c r="MV51" s="3"/>
      <c r="MW51" s="3"/>
      <c r="MX51" s="3"/>
      <c r="MY51" s="3"/>
      <c r="MZ51" s="3"/>
      <c r="NA51" s="3"/>
      <c r="NB51" s="3"/>
      <c r="NC51" s="3"/>
      <c r="ND51" s="3"/>
      <c r="NE51" s="3"/>
      <c r="NF51" s="3"/>
      <c r="NG51" s="3"/>
      <c r="NH51" s="3"/>
      <c r="NI51" s="3"/>
      <c r="NJ51" s="3"/>
      <c r="NK51" s="3"/>
      <c r="NL51" s="3"/>
      <c r="NM51" s="3"/>
      <c r="NN51" s="3"/>
      <c r="NO51" s="3"/>
      <c r="NP51" s="3"/>
      <c r="NQ51" s="3"/>
      <c r="NR51" s="3"/>
      <c r="NS51" s="3"/>
      <c r="NT51" s="3"/>
      <c r="NU51" s="3"/>
      <c r="NV51" s="3"/>
      <c r="NW51" s="3"/>
      <c r="NX51" s="3"/>
      <c r="NY51" s="3"/>
      <c r="NZ51" s="3"/>
      <c r="OA51" s="3"/>
      <c r="OB51" s="3"/>
      <c r="OC51" s="3"/>
      <c r="OD51" s="3"/>
      <c r="OE51" s="3"/>
      <c r="OF51" s="3"/>
      <c r="OG51" s="3"/>
      <c r="OH51" s="3"/>
      <c r="OI51" s="3"/>
      <c r="OJ51" s="3"/>
      <c r="OK51" s="3"/>
      <c r="OL51" s="3"/>
      <c r="OM51" s="3"/>
      <c r="ON51" s="3"/>
      <c r="OO51" s="3"/>
      <c r="OP51" s="3"/>
      <c r="OQ51" s="3"/>
      <c r="OR51" s="3"/>
      <c r="OS51" s="3"/>
      <c r="OT51" s="3"/>
      <c r="OU51" s="3"/>
      <c r="OV51" s="3"/>
      <c r="OW51" s="3"/>
      <c r="OX51" s="3"/>
      <c r="OY51" s="3"/>
      <c r="OZ51" s="3"/>
      <c r="PA51" s="3"/>
      <c r="PB51" s="3"/>
      <c r="PC51" s="3"/>
      <c r="PD51" s="3"/>
      <c r="PE51" s="3"/>
      <c r="PF51" s="3"/>
      <c r="PG51" s="3"/>
      <c r="PH51" s="3"/>
      <c r="PI51" s="3"/>
      <c r="PJ51" s="3"/>
      <c r="PK51" s="3"/>
      <c r="PL51" s="3"/>
      <c r="PM51" s="3"/>
      <c r="PN51" s="3"/>
      <c r="PO51" s="3"/>
      <c r="PP51" s="3"/>
      <c r="PQ51" s="3"/>
      <c r="PR51" s="3"/>
      <c r="PS51" s="3"/>
      <c r="PT51" s="3"/>
      <c r="PU51" s="3"/>
      <c r="PV51" s="3"/>
      <c r="PW51" s="3"/>
      <c r="PX51" s="3"/>
      <c r="PY51" s="3"/>
      <c r="PZ51" s="3"/>
      <c r="QA51" s="3"/>
      <c r="QB51" s="3"/>
      <c r="QC51" s="3"/>
      <c r="QD51" s="3"/>
      <c r="QE51" s="3"/>
      <c r="QF51" s="3"/>
      <c r="QG51" s="3"/>
      <c r="QH51" s="3"/>
      <c r="QI51" s="3"/>
      <c r="QJ51" s="3"/>
      <c r="QK51" s="3"/>
      <c r="QL51" s="3"/>
      <c r="QM51" s="3"/>
      <c r="QN51" s="3"/>
      <c r="QO51" s="3"/>
      <c r="QP51" s="3"/>
      <c r="QQ51" s="3"/>
      <c r="QR51" s="3"/>
      <c r="QS51" s="3"/>
      <c r="QT51" s="3"/>
      <c r="QU51" s="3"/>
      <c r="QV51" s="3"/>
      <c r="QW51" s="3"/>
      <c r="QX51" s="3"/>
      <c r="QY51" s="3"/>
      <c r="QZ51" s="3"/>
      <c r="RA51" s="3"/>
      <c r="RB51" s="3"/>
      <c r="RC51" s="3"/>
      <c r="RD51" s="3"/>
      <c r="RE51" s="3"/>
      <c r="RF51" s="3"/>
      <c r="RG51" s="3"/>
      <c r="RH51" s="3"/>
      <c r="RI51" s="3"/>
      <c r="RJ51" s="3"/>
      <c r="RK51" s="3"/>
      <c r="RL51" s="3"/>
      <c r="RM51" s="3"/>
      <c r="RN51" s="3"/>
      <c r="RO51" s="3"/>
      <c r="RP51" s="3"/>
      <c r="RQ51" s="3"/>
      <c r="RR51" s="3"/>
      <c r="RS51" s="3"/>
      <c r="RT51" s="3"/>
      <c r="RU51" s="3"/>
      <c r="RV51" s="3"/>
      <c r="RW51" s="3"/>
      <c r="RX51" s="3"/>
      <c r="RY51" s="3"/>
      <c r="RZ51" s="3"/>
      <c r="SA51" s="3"/>
      <c r="SB51" s="3"/>
      <c r="SC51" s="3"/>
      <c r="SD51" s="3"/>
      <c r="SE51" s="3"/>
      <c r="SF51" s="3"/>
      <c r="SG51" s="3"/>
      <c r="SH51" s="3"/>
      <c r="SI51" s="3"/>
      <c r="SJ51" s="3"/>
      <c r="SK51" s="3"/>
      <c r="SL51" s="3"/>
      <c r="SM51" s="3"/>
      <c r="SN51" s="3"/>
      <c r="SO51" s="3"/>
      <c r="SP51" s="3"/>
      <c r="SQ51" s="3"/>
      <c r="SR51" s="3"/>
      <c r="SS51" s="3"/>
      <c r="ST51" s="3"/>
      <c r="SU51" s="3"/>
      <c r="SV51" s="3"/>
      <c r="SW51" s="3"/>
      <c r="SX51" s="3"/>
      <c r="SY51" s="3"/>
      <c r="SZ51" s="3"/>
      <c r="TA51" s="3"/>
      <c r="TB51" s="3"/>
      <c r="TC51" s="3"/>
      <c r="TD51" s="3"/>
      <c r="TE51" s="3"/>
      <c r="TF51" s="3"/>
      <c r="TG51" s="3"/>
      <c r="TH51" s="3"/>
      <c r="TI51" s="3"/>
      <c r="TJ51" s="3"/>
      <c r="TK51" s="3"/>
      <c r="TL51" s="3"/>
      <c r="TM51" s="3"/>
      <c r="TN51" s="3"/>
      <c r="TO51" s="3"/>
      <c r="TP51" s="3"/>
      <c r="TQ51" s="3"/>
      <c r="TR51" s="3"/>
      <c r="TS51" s="3"/>
      <c r="TT51" s="3"/>
      <c r="TU51" s="3"/>
      <c r="TV51" s="3"/>
      <c r="TW51" s="3"/>
      <c r="TX51" s="3"/>
      <c r="TY51" s="3"/>
      <c r="TZ51" s="3"/>
      <c r="UA51" s="3"/>
      <c r="UB51" s="3"/>
      <c r="UC51" s="3"/>
      <c r="UD51" s="3"/>
      <c r="UE51" s="3"/>
      <c r="UF51" s="3"/>
      <c r="UG51" s="3"/>
      <c r="UH51" s="3"/>
      <c r="UI51" s="3"/>
      <c r="UJ51" s="3"/>
      <c r="UK51" s="3"/>
      <c r="UL51" s="3"/>
      <c r="UM51" s="3"/>
      <c r="UN51" s="3"/>
      <c r="UO51" s="3"/>
      <c r="UP51" s="3"/>
      <c r="UQ51" s="3"/>
      <c r="UR51" s="3"/>
      <c r="US51" s="3"/>
      <c r="UT51" s="3"/>
      <c r="UU51" s="3"/>
      <c r="UV51" s="3"/>
      <c r="UW51" s="3"/>
      <c r="UX51" s="3"/>
      <c r="UY51" s="3"/>
      <c r="UZ51" s="3"/>
      <c r="VA51" s="3"/>
      <c r="VB51" s="3"/>
      <c r="VC51" s="3"/>
      <c r="VD51" s="3"/>
      <c r="VE51" s="3"/>
      <c r="VF51" s="3"/>
      <c r="VG51" s="3"/>
      <c r="VH51" s="3"/>
      <c r="VI51" s="3"/>
      <c r="VJ51" s="3"/>
      <c r="VK51" s="3"/>
      <c r="VL51" s="3"/>
      <c r="VM51" s="3"/>
      <c r="VN51" s="3"/>
      <c r="VO51" s="3"/>
      <c r="VP51" s="3"/>
      <c r="VQ51" s="3"/>
      <c r="VR51" s="3"/>
      <c r="VS51" s="3"/>
      <c r="VT51" s="3"/>
      <c r="VU51" s="3"/>
      <c r="VV51" s="3"/>
      <c r="VW51" s="3"/>
      <c r="VX51" s="3"/>
      <c r="VY51" s="3"/>
      <c r="VZ51" s="3"/>
      <c r="WA51" s="3"/>
      <c r="WB51" s="3"/>
      <c r="WC51" s="3"/>
      <c r="WD51" s="3"/>
      <c r="WE51" s="3"/>
      <c r="WF51" s="3"/>
      <c r="WG51" s="3"/>
      <c r="WH51" s="3"/>
      <c r="WI51" s="3"/>
      <c r="WJ51" s="3"/>
      <c r="WK51" s="3"/>
      <c r="WL51" s="3"/>
      <c r="WM51" s="3"/>
      <c r="WN51" s="3"/>
      <c r="WO51" s="3"/>
      <c r="WP51" s="3"/>
      <c r="WQ51" s="3"/>
      <c r="WR51" s="3"/>
      <c r="WS51" s="3"/>
      <c r="WT51" s="3"/>
      <c r="WU51" s="3"/>
      <c r="WV51" s="3"/>
      <c r="WW51" s="3"/>
      <c r="WX51" s="3"/>
      <c r="WY51" s="3"/>
      <c r="WZ51" s="3"/>
      <c r="XA51" s="3"/>
      <c r="XB51" s="3"/>
      <c r="XC51" s="3"/>
      <c r="XD51" s="3"/>
      <c r="XE51" s="3"/>
      <c r="XF51" s="3"/>
      <c r="XG51" s="3"/>
      <c r="XH51" s="3"/>
      <c r="XI51" s="3"/>
      <c r="XJ51" s="3"/>
      <c r="XK51" s="3"/>
      <c r="XL51" s="3"/>
      <c r="XM51" s="3"/>
      <c r="XN51" s="3"/>
      <c r="XO51" s="3"/>
      <c r="XP51" s="3"/>
      <c r="XQ51" s="3"/>
      <c r="XR51" s="3"/>
      <c r="XS51" s="3"/>
      <c r="XT51" s="3"/>
      <c r="XU51" s="3"/>
      <c r="XV51" s="3"/>
      <c r="XW51" s="3"/>
      <c r="XX51" s="3"/>
      <c r="XY51" s="3"/>
      <c r="XZ51" s="3"/>
      <c r="YA51" s="3"/>
      <c r="YB51" s="3"/>
      <c r="YC51" s="3"/>
      <c r="YD51" s="3"/>
      <c r="YE51" s="3"/>
      <c r="YF51" s="3"/>
      <c r="YG51" s="3"/>
      <c r="YH51" s="3"/>
      <c r="YI51" s="3"/>
      <c r="YJ51" s="3"/>
      <c r="YK51" s="3"/>
      <c r="YL51" s="3"/>
      <c r="YM51" s="3"/>
      <c r="YN51" s="3"/>
      <c r="YO51" s="3"/>
      <c r="YP51" s="3"/>
      <c r="YQ51" s="3"/>
      <c r="YR51" s="3"/>
      <c r="YS51" s="3"/>
      <c r="YT51" s="3"/>
      <c r="YU51" s="3"/>
      <c r="YV51" s="3"/>
      <c r="YW51" s="3"/>
      <c r="YX51" s="3"/>
      <c r="YY51" s="3"/>
      <c r="YZ51" s="3"/>
      <c r="ZA51" s="3"/>
      <c r="ZB51" s="3"/>
      <c r="ZC51" s="3"/>
      <c r="ZD51" s="3"/>
      <c r="ZE51" s="3"/>
      <c r="ZF51" s="3"/>
      <c r="ZG51" s="3"/>
      <c r="ZH51" s="3"/>
      <c r="ZI51" s="3"/>
      <c r="ZJ51" s="3"/>
      <c r="ZK51" s="3"/>
      <c r="ZL51" s="3"/>
      <c r="ZM51" s="3"/>
      <c r="ZN51" s="3"/>
      <c r="ZO51" s="3"/>
      <c r="ZP51" s="3"/>
      <c r="ZQ51" s="3"/>
      <c r="ZR51" s="3"/>
      <c r="ZS51" s="3"/>
      <c r="ZT51" s="3"/>
      <c r="ZU51" s="3"/>
      <c r="ZV51" s="3"/>
      <c r="ZW51" s="3"/>
      <c r="ZX51" s="3"/>
      <c r="ZY51" s="3"/>
      <c r="ZZ51" s="3"/>
      <c r="AAA51" s="3"/>
      <c r="AAB51" s="3"/>
      <c r="AAC51" s="3"/>
      <c r="AAD51" s="3"/>
      <c r="AAE51" s="3"/>
      <c r="AAF51" s="3"/>
      <c r="AAG51" s="3"/>
      <c r="AAH51" s="3"/>
      <c r="AAI51" s="3"/>
      <c r="AAJ51" s="3"/>
      <c r="AAK51" s="3"/>
      <c r="AAL51" s="3"/>
      <c r="AAM51" s="3"/>
      <c r="AAN51" s="3"/>
      <c r="AAO51" s="3"/>
      <c r="AAP51" s="3"/>
      <c r="AAQ51" s="3"/>
      <c r="AAR51" s="3"/>
      <c r="AAS51" s="3"/>
      <c r="AAT51" s="3"/>
      <c r="AAU51" s="3"/>
      <c r="AAV51" s="3"/>
      <c r="AAW51" s="3"/>
      <c r="AAX51" s="3"/>
      <c r="AAY51" s="3"/>
      <c r="AAZ51" s="3"/>
      <c r="ABA51" s="3"/>
      <c r="ABB51" s="3"/>
      <c r="ABC51" s="3"/>
      <c r="ABD51" s="3"/>
      <c r="ABE51" s="3"/>
      <c r="ABF51" s="3"/>
      <c r="ABG51" s="3"/>
      <c r="ABH51" s="3"/>
      <c r="ABI51" s="3"/>
      <c r="ABJ51" s="3"/>
      <c r="ABK51" s="3"/>
      <c r="ABL51" s="3"/>
      <c r="ABM51" s="3"/>
      <c r="ABN51" s="3"/>
      <c r="ABO51" s="3"/>
      <c r="ABP51" s="3"/>
      <c r="ABQ51" s="3"/>
      <c r="ABR51" s="3"/>
      <c r="ABS51" s="3"/>
      <c r="ABT51" s="3"/>
      <c r="ABU51" s="3"/>
      <c r="ABV51" s="3"/>
      <c r="ABW51" s="3"/>
      <c r="ABX51" s="3"/>
      <c r="ABY51" s="3"/>
      <c r="ABZ51" s="3"/>
      <c r="ACA51" s="3"/>
      <c r="ACB51" s="3"/>
      <c r="ACC51" s="3"/>
      <c r="ACD51" s="3"/>
      <c r="ACE51" s="3"/>
      <c r="ACF51" s="3"/>
      <c r="ACG51" s="3"/>
      <c r="ACH51" s="3"/>
      <c r="ACI51" s="3"/>
      <c r="ACJ51" s="3"/>
      <c r="ACK51" s="3"/>
      <c r="ACL51" s="3"/>
      <c r="ACM51" s="3"/>
      <c r="ACN51" s="3"/>
      <c r="ACO51" s="3"/>
      <c r="ACP51" s="3"/>
      <c r="ACQ51" s="3"/>
      <c r="ACR51" s="3"/>
      <c r="ACS51" s="3"/>
      <c r="ACT51" s="3"/>
      <c r="ACU51" s="3"/>
      <c r="ACV51" s="3"/>
      <c r="ACW51" s="3"/>
      <c r="ACX51" s="3"/>
      <c r="ACY51" s="3"/>
      <c r="ACZ51" s="3"/>
      <c r="ADA51" s="3"/>
      <c r="ADB51" s="3"/>
      <c r="ADC51" s="3"/>
      <c r="ADD51" s="3"/>
      <c r="ADE51" s="3"/>
      <c r="ADF51" s="3"/>
      <c r="ADG51" s="3"/>
      <c r="ADH51" s="3"/>
      <c r="ADI51" s="3"/>
      <c r="ADJ51" s="3"/>
      <c r="ADK51" s="3"/>
      <c r="ADL51" s="3"/>
      <c r="ADM51" s="3"/>
      <c r="ADN51" s="3"/>
      <c r="ADO51" s="3"/>
      <c r="ADP51" s="3"/>
      <c r="ADQ51" s="3"/>
      <c r="ADR51" s="3"/>
      <c r="ADS51" s="3"/>
      <c r="ADT51" s="3"/>
      <c r="ADU51" s="3"/>
      <c r="ADV51" s="3"/>
      <c r="ADW51" s="3"/>
      <c r="ADX51" s="3"/>
      <c r="ADY51" s="3"/>
      <c r="ADZ51" s="3"/>
      <c r="AEA51" s="3"/>
      <c r="AEB51" s="3"/>
      <c r="AEC51" s="3"/>
      <c r="AED51" s="3"/>
      <c r="AEE51" s="3"/>
      <c r="AEF51" s="3"/>
      <c r="AEG51" s="3"/>
      <c r="AEH51" s="3"/>
      <c r="AEI51" s="3"/>
      <c r="AEJ51" s="3"/>
      <c r="AEK51" s="3"/>
      <c r="AEL51" s="3"/>
      <c r="AEM51" s="3"/>
      <c r="AEN51" s="3"/>
      <c r="AEO51" s="3"/>
      <c r="AEP51" s="3"/>
      <c r="AEQ51" s="3"/>
      <c r="AER51" s="3"/>
      <c r="AES51" s="3"/>
      <c r="AET51" s="3"/>
      <c r="AEU51" s="3"/>
      <c r="AEV51" s="3"/>
      <c r="AEW51" s="3"/>
      <c r="AEX51" s="3"/>
      <c r="AEY51" s="3"/>
      <c r="AEZ51" s="3"/>
      <c r="AFA51" s="3"/>
      <c r="AFB51" s="3"/>
      <c r="AFC51" s="3"/>
      <c r="AFD51" s="3"/>
      <c r="AFE51" s="3"/>
      <c r="AFF51" s="3"/>
      <c r="AFG51" s="3"/>
      <c r="AFH51" s="3"/>
      <c r="AFI51" s="3"/>
      <c r="AFJ51" s="3"/>
      <c r="AFK51" s="3"/>
      <c r="AFL51" s="3"/>
      <c r="AFM51" s="3"/>
      <c r="AFN51" s="3"/>
      <c r="AFO51" s="3"/>
      <c r="AFP51" s="3"/>
      <c r="AFQ51" s="3"/>
      <c r="AFR51" s="3"/>
      <c r="AFS51" s="3"/>
      <c r="AFT51" s="3"/>
      <c r="AFU51" s="3"/>
      <c r="AFV51" s="3"/>
      <c r="AFW51" s="3"/>
      <c r="AFX51" s="3"/>
      <c r="AFY51" s="3"/>
      <c r="AFZ51" s="3"/>
      <c r="AGA51" s="3"/>
      <c r="AGB51" s="3"/>
      <c r="AGC51" s="3"/>
      <c r="AGD51" s="3"/>
      <c r="AGE51" s="3"/>
      <c r="AGF51" s="3"/>
      <c r="AGG51" s="3"/>
      <c r="AGH51" s="3"/>
      <c r="AGI51" s="3"/>
      <c r="AGJ51" s="3"/>
      <c r="AGK51" s="3"/>
      <c r="AGL51" s="3"/>
      <c r="AGM51" s="3"/>
      <c r="AGN51" s="3"/>
      <c r="AGO51" s="3"/>
      <c r="AGP51" s="3"/>
      <c r="AGQ51" s="3"/>
      <c r="AGR51" s="3"/>
      <c r="AGS51" s="3"/>
      <c r="AGT51" s="3"/>
      <c r="AGU51" s="3"/>
      <c r="AGV51" s="3"/>
      <c r="AGW51" s="3"/>
      <c r="AGX51" s="3"/>
      <c r="AGY51" s="3"/>
      <c r="AGZ51" s="3"/>
      <c r="AHA51" s="3"/>
      <c r="AHB51" s="3"/>
      <c r="AHC51" s="3"/>
      <c r="AHD51" s="3"/>
      <c r="AHE51" s="3"/>
      <c r="AHF51" s="3"/>
      <c r="AHG51" s="3"/>
      <c r="AHH51" s="3"/>
      <c r="AHI51" s="3"/>
      <c r="AHJ51" s="3"/>
      <c r="AHK51" s="3"/>
      <c r="AHL51" s="3"/>
      <c r="AHM51" s="3"/>
      <c r="AHN51" s="3"/>
      <c r="AHO51" s="3"/>
      <c r="AHP51" s="3"/>
      <c r="AHQ51" s="3"/>
      <c r="AHR51" s="3"/>
      <c r="AHS51" s="3"/>
      <c r="AHT51" s="3"/>
      <c r="AHU51" s="3"/>
      <c r="AHV51" s="3"/>
      <c r="AHW51" s="3"/>
      <c r="AHX51" s="3"/>
      <c r="AHY51" s="3"/>
      <c r="AHZ51" s="3"/>
      <c r="AIA51" s="3"/>
      <c r="AIB51" s="3"/>
      <c r="AIC51" s="3"/>
      <c r="AID51" s="3"/>
      <c r="AIE51" s="3"/>
      <c r="AIF51" s="3"/>
      <c r="AIG51" s="3"/>
      <c r="AIH51" s="3"/>
      <c r="AII51" s="3"/>
      <c r="AIJ51" s="3"/>
      <c r="AIK51" s="3"/>
      <c r="AIL51" s="3"/>
      <c r="AIM51" s="3"/>
      <c r="AIN51" s="3"/>
      <c r="AIO51" s="3"/>
      <c r="AIP51" s="3"/>
      <c r="AIQ51" s="3"/>
      <c r="AIR51" s="3"/>
      <c r="AIS51" s="3"/>
      <c r="AIT51" s="3"/>
      <c r="AIU51" s="3"/>
      <c r="AIV51" s="3"/>
      <c r="AIW51" s="3"/>
      <c r="AIX51" s="3"/>
      <c r="AIY51" s="3"/>
      <c r="AIZ51" s="3"/>
      <c r="AJA51" s="3"/>
      <c r="AJB51" s="3"/>
      <c r="AJC51" s="3"/>
      <c r="AJD51" s="3"/>
      <c r="AJE51" s="3"/>
      <c r="AJF51" s="3"/>
      <c r="AJG51" s="3"/>
      <c r="AJH51" s="3"/>
      <c r="AJI51" s="3"/>
      <c r="AJJ51" s="3"/>
      <c r="AJK51" s="3"/>
      <c r="AJL51" s="3"/>
      <c r="AJM51" s="3"/>
      <c r="AJN51" s="3"/>
      <c r="AJO51" s="3"/>
      <c r="AJP51" s="3"/>
      <c r="AJQ51" s="3"/>
      <c r="AJR51" s="3"/>
      <c r="AJS51" s="3"/>
      <c r="AJT51" s="3"/>
      <c r="AJU51" s="3"/>
      <c r="AJV51" s="3"/>
      <c r="AJW51" s="3"/>
      <c r="AJX51" s="3"/>
      <c r="AJY51" s="3"/>
      <c r="AJZ51" s="3"/>
      <c r="AKA51" s="3"/>
      <c r="AKB51" s="3"/>
      <c r="AKC51" s="3"/>
      <c r="AKD51" s="3"/>
      <c r="AKE51" s="3"/>
      <c r="AKF51" s="3"/>
      <c r="AKG51" s="3"/>
      <c r="AKH51" s="3"/>
      <c r="AKI51" s="3"/>
      <c r="AKJ51" s="3"/>
      <c r="AKK51" s="3"/>
      <c r="AKL51" s="3"/>
      <c r="AKM51" s="3"/>
      <c r="AKN51" s="3"/>
      <c r="AKO51" s="3"/>
      <c r="AKP51" s="3"/>
      <c r="AKQ51" s="3"/>
      <c r="AKR51" s="3"/>
      <c r="AKS51" s="3"/>
      <c r="AKT51" s="3"/>
      <c r="AKU51" s="3"/>
      <c r="AKV51" s="3"/>
      <c r="AKW51" s="3"/>
      <c r="AKX51" s="3"/>
      <c r="AKY51" s="3"/>
      <c r="AKZ51" s="3"/>
      <c r="ALA51" s="3"/>
    </row>
    <row r="52" spans="1:989" ht="12.75" customHeight="1" thickBot="1"/>
    <row r="53" spans="1:989" ht="13.5" thickTop="1" thickBot="1">
      <c r="F53" s="5">
        <f>F51/$E51</f>
        <v>0.10912414824663454</v>
      </c>
      <c r="G53" s="5">
        <f t="shared" ref="G53:H53" si="3">G51/$E51</f>
        <v>0.20056506564733256</v>
      </c>
      <c r="H53" s="5">
        <f t="shared" si="3"/>
        <v>0.29885324912747219</v>
      </c>
      <c r="I53" s="6">
        <f>I51/$K51</f>
        <v>0.47558403634003893</v>
      </c>
      <c r="J53" s="7">
        <f>J51/$K51</f>
        <v>0.52441596365996102</v>
      </c>
      <c r="K53" s="8">
        <f>K51/$E51</f>
        <v>0.40977231178328072</v>
      </c>
    </row>
    <row r="54" spans="1:989" ht="12.95" thickTop="1"/>
    <row r="55" spans="1:989" ht="18" customHeight="1"/>
    <row r="56" spans="1:989" ht="18" customHeight="1">
      <c r="F56" s="33"/>
      <c r="G56" s="33"/>
    </row>
    <row r="57" spans="1:989" ht="18" customHeight="1"/>
    <row r="58" spans="1:989" ht="18" customHeight="1"/>
    <row r="59" spans="1:989" ht="18" customHeight="1"/>
    <row r="60" spans="1:989" ht="18" customHeight="1"/>
    <row r="61" spans="1:989" ht="18" customHeight="1"/>
    <row r="62" spans="1:989" ht="18" customHeight="1"/>
    <row r="63" spans="1:989" ht="18" customHeight="1"/>
    <row r="64" spans="1:989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</sheetData>
  <sheetProtection algorithmName="SHA-512" hashValue="tJ+gylRd391szeELdDBkE60hOL00HDcOj4f7vj7d486A0Z2OcpujR4eqbS4sUrMrqn95jBGczUZyPTOUnRRmew==" saltValue="SqEW0rS5pBdTbPoe7bj5sg==" spinCount="100000" sheet="1" autoFilter="0"/>
  <protectedRanges>
    <protectedRange algorithmName="SHA-512" hashValue="kW3JCvZE1XqnYreVz9cPrIuM39/s5y3Tpb0KOcUH8mEmVo+zKuH0LNJ2DyTrkaRVcSgj3fDTch+e4sQx7O+svA==" saltValue="OkfGXUl0vRC8WvvXojD+Zw==" spinCount="100000" sqref="F38:J40" name="POSTAZIONE2C"/>
    <protectedRange algorithmName="SHA-512" hashValue="LmAXqTfIAgjx6g0Ba2A+sqIUBksCEOmewQ8oyNIfd+3mBE7BjP6WNISdpEaw6Y7JcD9SFJ0yqUFnve/d5w7ykQ==" saltValue="tgzzuC//xzwl3HKJEZxr6A==" spinCount="100000" sqref="F34:J36" name="POSTAZIONE2B"/>
    <protectedRange algorithmName="SHA-512" hashValue="U5+zaXVN05LArOSRXhJSWD4zH9eBnuj05j4e9KLpqeCjq8oZP0J/C7vD6EewgYx2pCdiUOWQFsqr3UJEowu/Sw==" saltValue="Ylvi+TiTenedxk4/QDbx7Q==" spinCount="100000" sqref="F24:J31" name="POSTAZIONE2A"/>
    <protectedRange algorithmName="SHA-512" hashValue="Eba/b19uyrNJhuCEU+bLmTd2Zu8zw95qE7rJkA+PhUQ5VSwRAQU+pS0vepVBPVIWdpwpAG47XjMRQfSu383oDA==" saltValue="7je5ydYWLOD0GIxvDvWzWA==" spinCount="100000" sqref="F11:J23" name="POSTAZIONE1A"/>
    <protectedRange algorithmName="SHA-512" hashValue="yHGJsNrUHbj1ar9BiSzijBcsdvygKmBn3zPZHq1N+PZdch1PsaTdV6aJ76hlIZjNiQiUN6M/zyuBRnIv0/WQAw==" saltValue="lh7P+35JaBpvP7J2xGfLCg==" spinCount="100000" sqref="F32:J33" name="POSTAZIONE3A"/>
    <protectedRange algorithmName="SHA-512" hashValue="yp2RY9ZstrjZLLaRrnsN16MUkA8FtcaW8EXC13kNLwUczD8C2PtfdUKWjNgibr7go9hbiIAPCjcjL9+DJTmiQQ==" saltValue="VBoPLvb0pW/6gsLLfFaZWQ==" spinCount="100000" sqref="F37:J37" name="POSTAZIONE3B"/>
    <protectedRange algorithmName="SHA-512" hashValue="bXP6iiDw5eMBcdRGydzLIexCtEaawWoVgV4SOZ3x94m7h1atAweilqJ651YvQ2iZd/ArqZvzBWFaMpqxGaaceA==" saltValue="CFNL4khmRgV0c77jc+c0Og==" spinCount="100000" sqref="F41:J50" name="POSTAZIONE3C"/>
  </protectedRanges>
  <autoFilter ref="A1:A1053" xr:uid="{F9570E91-7667-4C7C-8F8F-D9826FCFC6F3}"/>
  <mergeCells count="17">
    <mergeCell ref="C2:E2"/>
    <mergeCell ref="F2:K3"/>
    <mergeCell ref="A4:A10"/>
    <mergeCell ref="B4:B10"/>
    <mergeCell ref="C4:E7"/>
    <mergeCell ref="F4:K6"/>
    <mergeCell ref="F7:K7"/>
    <mergeCell ref="C8:C10"/>
    <mergeCell ref="D8:D10"/>
    <mergeCell ref="E8:E10"/>
    <mergeCell ref="F8:H8"/>
    <mergeCell ref="I8:K8"/>
    <mergeCell ref="L8:L10"/>
    <mergeCell ref="F9:F10"/>
    <mergeCell ref="G9:G10"/>
    <mergeCell ref="H9:H10"/>
    <mergeCell ref="I9:K9"/>
  </mergeCells>
  <conditionalFormatting sqref="B111:K151">
    <cfRule type="expression" dxfId="10" priority="1">
      <formula>OR(CELL("COL") = COLUMN(),CELL("RIGA") = ROW())</formula>
    </cfRule>
  </conditionalFormatting>
  <dataValidations count="10">
    <dataValidation type="whole" operator="greaterThanOrEqual" allowBlank="1" sqref="K11:K50" xr:uid="{EEE15DCB-30E6-4547-87C2-5F3A17E276CD}">
      <formula1>$H11</formula1>
    </dataValidation>
    <dataValidation type="whole" operator="greaterThan" allowBlank="1" sqref="L8 L11:L1053 M1:ALA1053 B11:E1053 F51:K1053" xr:uid="{955A5B06-6C1F-4382-A557-617B1892DC21}">
      <formula1>0</formula1>
      <formula2>0</formula2>
    </dataValidation>
    <dataValidation type="whole" allowBlank="1" showErrorMessage="1" errorTitle="Errore" error="Inserire un Numero_x000a_- NON INFERIORE alla precedente RILEVAZIONE_x000a_- NON SUPERIORE al TOTALE ELETTORI" sqref="G38:G50 G11:G36" xr:uid="{5D37B0F9-1E97-4D33-8E6D-666A966FA521}">
      <formula1>$F11</formula1>
      <formula2>$E11</formula2>
    </dataValidation>
    <dataValidation type="whole" allowBlank="1" showErrorMessage="1" errorTitle="Errore" error="Inserire un Numero_x000a_- NON SUPERIORE al TOTALE ELETTORI" sqref="F11:F36 F38:F50" xr:uid="{E450A9CF-8FE9-40AF-B683-3FF44342E134}">
      <formula1>0</formula1>
      <formula2>$E11</formula2>
    </dataValidation>
    <dataValidation type="whole" allowBlank="1" showInputMessage="1" showErrorMessage="1" errorTitle="Errore" error="Inserire un Numero_x000a_- NON INFERIORE alla PRECEDENTE RILEVAZIONE_x000a_- NON SUPERIORE al TOTALE ELETTORI" sqref="G37:H37" xr:uid="{C4BE7308-7807-434F-94AE-CB00B1A91962}">
      <formula1>F37</formula1>
      <formula2>$E$51</formula2>
    </dataValidation>
    <dataValidation type="whole" allowBlank="1" showErrorMessage="1" errorTitle="Errore" error="Inserire un Numero_x000a_- NON INFERIORE alla precedente RILEVAZIONE_x000a_- NON SUPERIORE al TOTALE ELETTORI" sqref="H11:H36 H38:H50" xr:uid="{9A936FC6-CD02-4D1F-B2C8-B25E3E432440}">
      <formula1>$G11</formula1>
      <formula2>$E11</formula2>
    </dataValidation>
    <dataValidation type="whole" allowBlank="1" showInputMessage="1" showErrorMessage="1" errorTitle="Errore" error="Inserire un Numero_x000a_- NON SUPERIORE al TOTALE ELETTOR" sqref="F37" xr:uid="{09B05CD6-2514-4FE7-8A36-6B50A986EB2D}">
      <formula1>0</formula1>
      <formula2>$E$51</formula2>
    </dataValidation>
    <dataValidation type="whole" allowBlank="1" showErrorMessage="1" errorTitle="Errore" error="Inserire un Numero_x000a_- NON SUPERIORE al TOTALE ELETTORI" sqref="I37:J37" xr:uid="{23F4A6AB-22D0-45B8-83EB-A1D0A27E1FAD}">
      <formula1>0</formula1>
      <formula2>$E$51</formula2>
    </dataValidation>
    <dataValidation type="whole" operator="lessThanOrEqual" allowBlank="1" showErrorMessage="1" errorTitle="Errore" error="Inserire un Numero_x000a_- NON SUPERIORE al TOTALE ELETTORI MASCHI" sqref="I11:I36 I38:I50" xr:uid="{C967E227-D0F4-4A31-B975-BEFCE2CCD8BC}">
      <formula1>C11</formula1>
    </dataValidation>
    <dataValidation type="whole" operator="lessThanOrEqual" allowBlank="1" showErrorMessage="1" errorTitle="Errore" error="Inserire un Numero_x000a_- NON SUPERIORE al TOTALE ELETTORI FEMMINE" sqref="J11:J36 J38:J50" xr:uid="{5EFE6022-9B01-4C93-A4EF-FEFEA3EC38B8}">
      <formula1>D11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scale="65" fitToWidth="0" fitToHeight="0" orientation="portrait" blackAndWhite="1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A00F-BE45-41DB-BB1C-F58A6CC63C23}">
  <sheetPr codeName="Foglio7">
    <pageSetUpPr fitToPage="1"/>
  </sheetPr>
  <dimension ref="A1:S56"/>
  <sheetViews>
    <sheetView showGridLines="0" topLeftCell="A17" zoomScale="150" zoomScaleNormal="150" workbookViewId="0">
      <selection activeCell="O55" sqref="O55"/>
    </sheetView>
  </sheetViews>
  <sheetFormatPr defaultColWidth="11.5703125" defaultRowHeight="12.75" customHeight="1"/>
  <cols>
    <col min="2" max="11" width="9" customWidth="1"/>
    <col min="12" max="12" width="12.42578125" customWidth="1"/>
    <col min="13" max="13" width="11.140625" customWidth="1"/>
    <col min="14" max="14" width="9" customWidth="1"/>
    <col min="15" max="15" width="9.7109375" customWidth="1"/>
    <col min="16" max="16" width="12.140625" style="1" customWidth="1"/>
    <col min="17" max="19" width="9" hidden="1" customWidth="1"/>
    <col min="20" max="996" width="9" customWidth="1"/>
  </cols>
  <sheetData>
    <row r="1" spans="1:19" ht="19.5" hidden="1" customHeight="1">
      <c r="A1" s="138" t="s">
        <v>29</v>
      </c>
      <c r="B1" s="1"/>
      <c r="E1" s="2"/>
      <c r="F1" s="2"/>
      <c r="G1" s="2"/>
      <c r="H1" s="2"/>
      <c r="R1" s="249" t="s">
        <v>30</v>
      </c>
    </row>
    <row r="2" spans="1:19" ht="18" customHeight="1">
      <c r="D2" s="76"/>
      <c r="E2" s="76"/>
      <c r="F2" s="254" t="str">
        <f>SEGGI!F2</f>
        <v>REFERENDUM ABROGATIVI DI DOMENICA 8 E LUNEDI’ 9 GIUGNO 2025</v>
      </c>
      <c r="G2" s="254"/>
      <c r="H2" s="254"/>
      <c r="I2" s="254"/>
      <c r="J2" s="254"/>
      <c r="K2" s="254"/>
      <c r="L2" s="254"/>
      <c r="M2" s="254"/>
      <c r="N2" s="254"/>
      <c r="O2" s="254"/>
      <c r="P2" s="34"/>
      <c r="R2" s="249"/>
    </row>
    <row r="3" spans="1:19" ht="18" customHeight="1">
      <c r="B3" s="256" t="s">
        <v>1</v>
      </c>
      <c r="C3" s="256"/>
      <c r="D3" s="256"/>
      <c r="E3" s="256"/>
      <c r="F3" s="255" t="s">
        <v>31</v>
      </c>
      <c r="G3" s="255"/>
      <c r="H3" s="255"/>
      <c r="I3" s="255"/>
      <c r="J3" s="255"/>
      <c r="K3" s="255"/>
      <c r="L3" s="255"/>
      <c r="M3" s="255"/>
      <c r="N3" s="255"/>
      <c r="O3" s="255"/>
      <c r="P3" s="34"/>
      <c r="R3" s="249"/>
    </row>
    <row r="4" spans="1:19" ht="12.75" customHeight="1" thickBot="1">
      <c r="P4" s="34"/>
      <c r="R4" s="249"/>
    </row>
    <row r="5" spans="1:19" ht="12.95" customHeight="1" thickBot="1">
      <c r="A5" s="260" t="str">
        <f>SEGGI!A4</f>
        <v>POSTAZIONE</v>
      </c>
      <c r="B5" s="180" t="s">
        <v>4</v>
      </c>
      <c r="C5" s="183" t="s">
        <v>5</v>
      </c>
      <c r="D5" s="184"/>
      <c r="E5" s="246"/>
      <c r="F5" s="245" t="s">
        <v>32</v>
      </c>
      <c r="G5" s="184"/>
      <c r="H5" s="246"/>
      <c r="I5" s="189" t="s">
        <v>33</v>
      </c>
      <c r="J5" s="190"/>
      <c r="K5" s="191"/>
      <c r="L5" s="273" t="s">
        <v>34</v>
      </c>
      <c r="M5" s="273" t="s">
        <v>35</v>
      </c>
      <c r="N5" s="263" t="s">
        <v>36</v>
      </c>
      <c r="O5" s="263" t="s">
        <v>37</v>
      </c>
      <c r="P5" s="34"/>
      <c r="Q5" s="250" t="s">
        <v>38</v>
      </c>
      <c r="R5" s="249"/>
    </row>
    <row r="6" spans="1:19" ht="46.5" customHeight="1" thickTop="1" thickBot="1">
      <c r="A6" s="260"/>
      <c r="B6" s="181"/>
      <c r="C6" s="186"/>
      <c r="D6" s="187"/>
      <c r="E6" s="248"/>
      <c r="F6" s="247"/>
      <c r="G6" s="187"/>
      <c r="H6" s="248"/>
      <c r="I6" s="192"/>
      <c r="J6" s="193"/>
      <c r="K6" s="194"/>
      <c r="L6" s="274"/>
      <c r="M6" s="274"/>
      <c r="N6" s="264"/>
      <c r="O6" s="264"/>
      <c r="Q6" s="251"/>
      <c r="R6" s="249"/>
    </row>
    <row r="7" spans="1:19" ht="13.5" thickTop="1" thickBot="1">
      <c r="A7" s="260"/>
      <c r="B7" s="181"/>
      <c r="C7" s="186"/>
      <c r="D7" s="187"/>
      <c r="E7" s="248"/>
      <c r="F7" s="247"/>
      <c r="G7" s="187"/>
      <c r="H7" s="248"/>
      <c r="I7" s="192"/>
      <c r="J7" s="193"/>
      <c r="K7" s="194"/>
      <c r="L7" s="274"/>
      <c r="M7" s="274"/>
      <c r="N7" s="264"/>
      <c r="O7" s="264"/>
      <c r="P7" s="34"/>
      <c r="Q7" s="252"/>
      <c r="R7" s="249"/>
    </row>
    <row r="8" spans="1:19" ht="13.5" thickTop="1" thickBot="1">
      <c r="A8" s="260"/>
      <c r="B8" s="181"/>
      <c r="C8" s="186"/>
      <c r="D8" s="187"/>
      <c r="E8" s="248"/>
      <c r="F8" s="247"/>
      <c r="G8" s="187"/>
      <c r="H8" s="248"/>
      <c r="I8" s="217"/>
      <c r="J8" s="218"/>
      <c r="K8" s="194"/>
      <c r="L8" s="274"/>
      <c r="M8" s="274"/>
      <c r="N8" s="264"/>
      <c r="O8" s="267"/>
      <c r="P8" s="34"/>
      <c r="Q8" s="252"/>
      <c r="R8" s="249"/>
    </row>
    <row r="9" spans="1:19" ht="12.75" customHeight="1" thickTop="1" thickBot="1">
      <c r="A9" s="260"/>
      <c r="B9" s="181"/>
      <c r="C9" s="200" t="s">
        <v>7</v>
      </c>
      <c r="D9" s="202" t="s">
        <v>8</v>
      </c>
      <c r="E9" s="204" t="s">
        <v>9</v>
      </c>
      <c r="F9" s="200" t="s">
        <v>7</v>
      </c>
      <c r="G9" s="202" t="s">
        <v>8</v>
      </c>
      <c r="H9" s="204" t="s">
        <v>9</v>
      </c>
      <c r="I9" s="257" t="s">
        <v>39</v>
      </c>
      <c r="J9" s="261" t="s">
        <v>40</v>
      </c>
      <c r="K9" s="268" t="s">
        <v>41</v>
      </c>
      <c r="L9" s="274"/>
      <c r="M9" s="274"/>
      <c r="N9" s="264"/>
      <c r="O9" s="268" t="s">
        <v>42</v>
      </c>
      <c r="P9" s="211" t="s">
        <v>21</v>
      </c>
      <c r="Q9" s="252"/>
      <c r="R9" s="249"/>
    </row>
    <row r="10" spans="1:19" ht="15.75" customHeight="1" thickTop="1" thickBot="1">
      <c r="A10" s="260"/>
      <c r="B10" s="181"/>
      <c r="C10" s="200"/>
      <c r="D10" s="202" t="s">
        <v>8</v>
      </c>
      <c r="E10" s="204" t="s">
        <v>13</v>
      </c>
      <c r="F10" s="200"/>
      <c r="G10" s="202" t="s">
        <v>8</v>
      </c>
      <c r="H10" s="204" t="s">
        <v>13</v>
      </c>
      <c r="I10" s="257"/>
      <c r="J10" s="261"/>
      <c r="K10" s="271"/>
      <c r="L10" s="271" t="s">
        <v>43</v>
      </c>
      <c r="M10" s="271" t="s">
        <v>44</v>
      </c>
      <c r="N10" s="265" t="s">
        <v>45</v>
      </c>
      <c r="O10" s="269"/>
      <c r="P10" s="212"/>
      <c r="Q10" s="252"/>
      <c r="R10" s="249"/>
    </row>
    <row r="11" spans="1:19" ht="13.5" thickTop="1" thickBot="1">
      <c r="A11" s="260"/>
      <c r="B11" s="182"/>
      <c r="C11" s="201"/>
      <c r="D11" s="203"/>
      <c r="E11" s="205" t="s">
        <v>13</v>
      </c>
      <c r="F11" s="201"/>
      <c r="G11" s="203"/>
      <c r="H11" s="205" t="s">
        <v>13</v>
      </c>
      <c r="I11" s="258"/>
      <c r="J11" s="262"/>
      <c r="K11" s="272"/>
      <c r="L11" s="272"/>
      <c r="M11" s="272"/>
      <c r="N11" s="266"/>
      <c r="O11" s="270"/>
      <c r="P11" s="213"/>
      <c r="Q11" s="253"/>
      <c r="R11" s="249"/>
    </row>
    <row r="12" spans="1:19" ht="15.6">
      <c r="A12" s="1">
        <f>SEGGI!A11</f>
        <v>1</v>
      </c>
      <c r="B12" s="84">
        <f>SEGGI!B11</f>
        <v>1</v>
      </c>
      <c r="C12" s="84">
        <f>SEGGI!C11</f>
        <v>325</v>
      </c>
      <c r="D12" s="84">
        <f>SEGGI!D11</f>
        <v>354</v>
      </c>
      <c r="E12" s="85">
        <f>SEGGI!E11</f>
        <v>679</v>
      </c>
      <c r="F12" s="86">
        <f>AFFLUENZA_REF_1!I11</f>
        <v>127</v>
      </c>
      <c r="G12" s="86">
        <f>AFFLUENZA_REF_1!J11</f>
        <v>119</v>
      </c>
      <c r="H12" s="86">
        <f>AFFLUENZA_REF_1!K11</f>
        <v>246</v>
      </c>
      <c r="I12" s="145">
        <v>220</v>
      </c>
      <c r="J12" s="145">
        <v>17</v>
      </c>
      <c r="K12" s="149">
        <f t="shared" ref="K12:K51" si="0">I12+J12</f>
        <v>237</v>
      </c>
      <c r="L12" s="16">
        <v>0</v>
      </c>
      <c r="M12" s="16">
        <v>6</v>
      </c>
      <c r="N12" s="16">
        <v>3</v>
      </c>
      <c r="O12" s="87">
        <f>SUM(K12+L12+M12+N12)</f>
        <v>246</v>
      </c>
      <c r="P12" s="146">
        <f t="shared" ref="P12:P52" si="1">$H12 - $O12</f>
        <v>0</v>
      </c>
      <c r="Q12">
        <v>1</v>
      </c>
      <c r="R12">
        <v>1</v>
      </c>
      <c r="S12">
        <f t="shared" ref="S12:S37" si="2">IF(ISBLANK(K12),E12,K12)</f>
        <v>237</v>
      </c>
    </row>
    <row r="13" spans="1:19" ht="15.6">
      <c r="A13" s="1">
        <f>SEGGI!A12</f>
        <v>1</v>
      </c>
      <c r="B13" s="35">
        <f>SEGGI!B12</f>
        <v>2</v>
      </c>
      <c r="C13" s="35">
        <f>SEGGI!C12</f>
        <v>403</v>
      </c>
      <c r="D13" s="35">
        <f>SEGGI!D12</f>
        <v>386</v>
      </c>
      <c r="E13" s="77">
        <f>SEGGI!E12</f>
        <v>789</v>
      </c>
      <c r="F13" s="82">
        <f>AFFLUENZA_REF_1!I12</f>
        <v>167</v>
      </c>
      <c r="G13" s="82">
        <f>AFFLUENZA_REF_1!J12</f>
        <v>171</v>
      </c>
      <c r="H13" s="82">
        <f>AFFLUENZA_REF_1!K12</f>
        <v>338</v>
      </c>
      <c r="I13" s="145">
        <v>301</v>
      </c>
      <c r="J13" s="145">
        <v>30</v>
      </c>
      <c r="K13" s="149">
        <f t="shared" si="0"/>
        <v>331</v>
      </c>
      <c r="L13" s="16">
        <v>0</v>
      </c>
      <c r="M13" s="16">
        <v>6</v>
      </c>
      <c r="N13" s="16">
        <v>1</v>
      </c>
      <c r="O13" s="87">
        <f t="shared" ref="O13:O51" si="3">SUM(K13+L13+M13+N13)</f>
        <v>338</v>
      </c>
      <c r="P13" s="146">
        <f t="shared" si="1"/>
        <v>0</v>
      </c>
      <c r="Q13">
        <v>1</v>
      </c>
      <c r="R13">
        <v>1</v>
      </c>
      <c r="S13">
        <f t="shared" si="2"/>
        <v>331</v>
      </c>
    </row>
    <row r="14" spans="1:19" ht="15.6">
      <c r="A14" s="1">
        <f>SEGGI!A13</f>
        <v>1</v>
      </c>
      <c r="B14" s="35">
        <f>SEGGI!B13</f>
        <v>3</v>
      </c>
      <c r="C14" s="35">
        <f>SEGGI!C13</f>
        <v>351</v>
      </c>
      <c r="D14" s="35">
        <f>SEGGI!D13</f>
        <v>407</v>
      </c>
      <c r="E14" s="77">
        <f>SEGGI!E13</f>
        <v>758</v>
      </c>
      <c r="F14" s="82">
        <f>AFFLUENZA_REF_1!I13</f>
        <v>161</v>
      </c>
      <c r="G14" s="82">
        <f>AFFLUENZA_REF_1!J13</f>
        <v>180</v>
      </c>
      <c r="H14" s="82">
        <f>AFFLUENZA_REF_1!K13</f>
        <v>341</v>
      </c>
      <c r="I14" s="145">
        <v>299</v>
      </c>
      <c r="J14" s="145">
        <v>34</v>
      </c>
      <c r="K14" s="149">
        <f t="shared" si="0"/>
        <v>333</v>
      </c>
      <c r="L14" s="16">
        <v>0</v>
      </c>
      <c r="M14" s="16">
        <v>6</v>
      </c>
      <c r="N14" s="16">
        <v>2</v>
      </c>
      <c r="O14" s="87">
        <f t="shared" si="3"/>
        <v>341</v>
      </c>
      <c r="P14" s="146">
        <f t="shared" si="1"/>
        <v>0</v>
      </c>
      <c r="Q14">
        <v>1</v>
      </c>
      <c r="R14">
        <v>1</v>
      </c>
      <c r="S14">
        <f t="shared" si="2"/>
        <v>333</v>
      </c>
    </row>
    <row r="15" spans="1:19" ht="15.6">
      <c r="A15" s="1">
        <f>SEGGI!A14</f>
        <v>1</v>
      </c>
      <c r="B15" s="35">
        <f>SEGGI!B14</f>
        <v>4</v>
      </c>
      <c r="C15" s="35">
        <f>SEGGI!C14</f>
        <v>342</v>
      </c>
      <c r="D15" s="35">
        <f>SEGGI!D14</f>
        <v>401</v>
      </c>
      <c r="E15" s="77">
        <f>SEGGI!E14</f>
        <v>743</v>
      </c>
      <c r="F15" s="82">
        <f>AFFLUENZA_REF_1!I14</f>
        <v>146</v>
      </c>
      <c r="G15" s="82">
        <f>AFFLUENZA_REF_1!J14</f>
        <v>178</v>
      </c>
      <c r="H15" s="82">
        <f>AFFLUENZA_REF_1!K14</f>
        <v>324</v>
      </c>
      <c r="I15" s="145">
        <v>298</v>
      </c>
      <c r="J15" s="145">
        <v>22</v>
      </c>
      <c r="K15" s="149">
        <f t="shared" si="0"/>
        <v>320</v>
      </c>
      <c r="L15" s="16">
        <v>0</v>
      </c>
      <c r="M15" s="16">
        <v>4</v>
      </c>
      <c r="N15" s="16">
        <v>0</v>
      </c>
      <c r="O15" s="87">
        <f t="shared" si="3"/>
        <v>324</v>
      </c>
      <c r="P15" s="146">
        <f t="shared" si="1"/>
        <v>0</v>
      </c>
      <c r="Q15">
        <v>1</v>
      </c>
      <c r="R15">
        <v>1</v>
      </c>
      <c r="S15">
        <f t="shared" si="2"/>
        <v>320</v>
      </c>
    </row>
    <row r="16" spans="1:19" ht="15.6">
      <c r="A16" s="1">
        <f>SEGGI!A15</f>
        <v>1</v>
      </c>
      <c r="B16" s="35">
        <f>SEGGI!B15</f>
        <v>5</v>
      </c>
      <c r="C16" s="35">
        <f>SEGGI!C15</f>
        <v>441</v>
      </c>
      <c r="D16" s="35">
        <f>SEGGI!D15</f>
        <v>504</v>
      </c>
      <c r="E16" s="77">
        <f>SEGGI!E15</f>
        <v>945</v>
      </c>
      <c r="F16" s="82">
        <f>AFFLUENZA_REF_1!I15</f>
        <v>178</v>
      </c>
      <c r="G16" s="82">
        <f>AFFLUENZA_REF_1!J15</f>
        <v>207</v>
      </c>
      <c r="H16" s="82">
        <f>AFFLUENZA_REF_1!K15</f>
        <v>385</v>
      </c>
      <c r="I16" s="145">
        <v>326</v>
      </c>
      <c r="J16" s="145">
        <v>52</v>
      </c>
      <c r="K16" s="149">
        <f t="shared" si="0"/>
        <v>378</v>
      </c>
      <c r="L16" s="16">
        <v>0</v>
      </c>
      <c r="M16" s="16">
        <v>6</v>
      </c>
      <c r="N16" s="16">
        <v>1</v>
      </c>
      <c r="O16" s="87">
        <f t="shared" si="3"/>
        <v>385</v>
      </c>
      <c r="P16" s="146">
        <f t="shared" si="1"/>
        <v>0</v>
      </c>
      <c r="Q16">
        <v>1</v>
      </c>
      <c r="R16">
        <v>1</v>
      </c>
      <c r="S16">
        <f t="shared" si="2"/>
        <v>378</v>
      </c>
    </row>
    <row r="17" spans="1:19" ht="15.6">
      <c r="A17" s="1">
        <f>SEGGI!A16</f>
        <v>1</v>
      </c>
      <c r="B17" s="35">
        <f>SEGGI!B16</f>
        <v>6</v>
      </c>
      <c r="C17" s="35">
        <f>SEGGI!C16</f>
        <v>299</v>
      </c>
      <c r="D17" s="35">
        <f>SEGGI!D16</f>
        <v>303</v>
      </c>
      <c r="E17" s="77">
        <f>SEGGI!E16</f>
        <v>602</v>
      </c>
      <c r="F17" s="82">
        <f>AFFLUENZA_REF_1!I16</f>
        <v>86</v>
      </c>
      <c r="G17" s="82">
        <f>AFFLUENZA_REF_1!J16</f>
        <v>95</v>
      </c>
      <c r="H17" s="82">
        <f>AFFLUENZA_REF_1!K16</f>
        <v>181</v>
      </c>
      <c r="I17" s="145">
        <v>159</v>
      </c>
      <c r="J17" s="145">
        <v>13</v>
      </c>
      <c r="K17" s="149">
        <f t="shared" si="0"/>
        <v>172</v>
      </c>
      <c r="L17" s="16">
        <v>0</v>
      </c>
      <c r="M17" s="16">
        <v>7</v>
      </c>
      <c r="N17" s="16">
        <v>2</v>
      </c>
      <c r="O17" s="87">
        <f t="shared" si="3"/>
        <v>181</v>
      </c>
      <c r="P17" s="146">
        <f t="shared" si="1"/>
        <v>0</v>
      </c>
      <c r="Q17">
        <v>1</v>
      </c>
      <c r="R17">
        <v>1</v>
      </c>
      <c r="S17">
        <f t="shared" si="2"/>
        <v>172</v>
      </c>
    </row>
    <row r="18" spans="1:19" ht="15.6">
      <c r="A18" s="1">
        <f>SEGGI!A17</f>
        <v>1</v>
      </c>
      <c r="B18" s="35">
        <f>SEGGI!B17</f>
        <v>7</v>
      </c>
      <c r="C18" s="35">
        <f>SEGGI!C17</f>
        <v>390</v>
      </c>
      <c r="D18" s="35">
        <f>SEGGI!D17</f>
        <v>384</v>
      </c>
      <c r="E18" s="77">
        <f>SEGGI!E17</f>
        <v>774</v>
      </c>
      <c r="F18" s="82">
        <f>AFFLUENZA_REF_1!I17</f>
        <v>149</v>
      </c>
      <c r="G18" s="82">
        <f>AFFLUENZA_REF_1!J17</f>
        <v>149</v>
      </c>
      <c r="H18" s="82">
        <f>AFFLUENZA_REF_1!K17</f>
        <v>298</v>
      </c>
      <c r="I18" s="145">
        <v>259</v>
      </c>
      <c r="J18" s="145">
        <v>33</v>
      </c>
      <c r="K18" s="149">
        <f t="shared" si="0"/>
        <v>292</v>
      </c>
      <c r="L18" s="16">
        <v>0</v>
      </c>
      <c r="M18" s="16">
        <v>3</v>
      </c>
      <c r="N18" s="16">
        <v>3</v>
      </c>
      <c r="O18" s="87">
        <f t="shared" si="3"/>
        <v>298</v>
      </c>
      <c r="P18" s="146">
        <f t="shared" si="1"/>
        <v>0</v>
      </c>
      <c r="Q18">
        <v>1</v>
      </c>
      <c r="R18">
        <v>1</v>
      </c>
      <c r="S18">
        <f t="shared" si="2"/>
        <v>292</v>
      </c>
    </row>
    <row r="19" spans="1:19" ht="15.6">
      <c r="A19" s="1">
        <f>SEGGI!A18</f>
        <v>1</v>
      </c>
      <c r="B19" s="35">
        <f>SEGGI!B18</f>
        <v>8</v>
      </c>
      <c r="C19" s="35">
        <f>SEGGI!C18</f>
        <v>429</v>
      </c>
      <c r="D19" s="35">
        <f>SEGGI!D18</f>
        <v>470</v>
      </c>
      <c r="E19" s="77">
        <f>SEGGI!E18</f>
        <v>899</v>
      </c>
      <c r="F19" s="82">
        <f>AFFLUENZA_REF_1!I18</f>
        <v>178</v>
      </c>
      <c r="G19" s="82">
        <f>AFFLUENZA_REF_1!J18</f>
        <v>190</v>
      </c>
      <c r="H19" s="82">
        <f>AFFLUENZA_REF_1!K18</f>
        <v>368</v>
      </c>
      <c r="I19" s="145">
        <v>316</v>
      </c>
      <c r="J19" s="145">
        <v>47</v>
      </c>
      <c r="K19" s="149">
        <f t="shared" si="0"/>
        <v>363</v>
      </c>
      <c r="L19" s="16">
        <v>0</v>
      </c>
      <c r="M19" s="16">
        <v>4</v>
      </c>
      <c r="N19" s="16">
        <v>1</v>
      </c>
      <c r="O19" s="87">
        <f t="shared" si="3"/>
        <v>368</v>
      </c>
      <c r="P19" s="146">
        <f t="shared" si="1"/>
        <v>0</v>
      </c>
      <c r="Q19">
        <v>1</v>
      </c>
      <c r="R19">
        <v>1</v>
      </c>
      <c r="S19">
        <f t="shared" si="2"/>
        <v>363</v>
      </c>
    </row>
    <row r="20" spans="1:19" ht="15.6">
      <c r="A20" s="1">
        <f>SEGGI!A19</f>
        <v>1</v>
      </c>
      <c r="B20" s="35">
        <f>SEGGI!B19</f>
        <v>9</v>
      </c>
      <c r="C20" s="35">
        <f>SEGGI!C19</f>
        <v>367</v>
      </c>
      <c r="D20" s="35">
        <f>SEGGI!D19</f>
        <v>390</v>
      </c>
      <c r="E20" s="77">
        <f>SEGGI!E19</f>
        <v>757</v>
      </c>
      <c r="F20" s="82">
        <f>AFFLUENZA_REF_1!I19</f>
        <v>148</v>
      </c>
      <c r="G20" s="82">
        <f>AFFLUENZA_REF_1!J19</f>
        <v>161</v>
      </c>
      <c r="H20" s="82">
        <f>AFFLUENZA_REF_1!K19</f>
        <v>309</v>
      </c>
      <c r="I20" s="145">
        <v>275</v>
      </c>
      <c r="J20" s="145">
        <v>24</v>
      </c>
      <c r="K20" s="149">
        <f t="shared" si="0"/>
        <v>299</v>
      </c>
      <c r="L20" s="16">
        <v>0</v>
      </c>
      <c r="M20" s="16">
        <v>9</v>
      </c>
      <c r="N20" s="16">
        <v>1</v>
      </c>
      <c r="O20" s="87">
        <f t="shared" si="3"/>
        <v>309</v>
      </c>
      <c r="P20" s="146">
        <f t="shared" si="1"/>
        <v>0</v>
      </c>
      <c r="Q20">
        <v>1</v>
      </c>
      <c r="R20">
        <v>1</v>
      </c>
      <c r="S20">
        <f t="shared" si="2"/>
        <v>299</v>
      </c>
    </row>
    <row r="21" spans="1:19" ht="15.6">
      <c r="A21" s="1">
        <f>SEGGI!A20</f>
        <v>1</v>
      </c>
      <c r="B21" s="35">
        <f>SEGGI!B20</f>
        <v>10</v>
      </c>
      <c r="C21" s="35">
        <f>SEGGI!C20</f>
        <v>366</v>
      </c>
      <c r="D21" s="35">
        <f>SEGGI!D20</f>
        <v>396</v>
      </c>
      <c r="E21" s="77">
        <f>SEGGI!E20</f>
        <v>762</v>
      </c>
      <c r="F21" s="82">
        <f>AFFLUENZA_REF_1!I20</f>
        <v>147</v>
      </c>
      <c r="G21" s="82">
        <f>AFFLUENZA_REF_1!J20</f>
        <v>145</v>
      </c>
      <c r="H21" s="82">
        <f>AFFLUENZA_REF_1!K20</f>
        <v>292</v>
      </c>
      <c r="I21" s="145">
        <v>246</v>
      </c>
      <c r="J21" s="145">
        <v>43</v>
      </c>
      <c r="K21" s="149">
        <f t="shared" si="0"/>
        <v>289</v>
      </c>
      <c r="L21" s="16">
        <v>0</v>
      </c>
      <c r="M21" s="16">
        <v>3</v>
      </c>
      <c r="N21" s="16">
        <v>0</v>
      </c>
      <c r="O21" s="87">
        <f t="shared" si="3"/>
        <v>292</v>
      </c>
      <c r="P21" s="146">
        <f t="shared" si="1"/>
        <v>0</v>
      </c>
      <c r="Q21">
        <v>1</v>
      </c>
      <c r="R21">
        <v>1</v>
      </c>
      <c r="S21">
        <f t="shared" si="2"/>
        <v>289</v>
      </c>
    </row>
    <row r="22" spans="1:19" ht="15.6">
      <c r="A22" s="1">
        <f>SEGGI!A21</f>
        <v>1</v>
      </c>
      <c r="B22" s="35">
        <f>SEGGI!B21</f>
        <v>11</v>
      </c>
      <c r="C22" s="35">
        <f>SEGGI!C21</f>
        <v>358</v>
      </c>
      <c r="D22" s="35">
        <f>SEGGI!D21</f>
        <v>360</v>
      </c>
      <c r="E22" s="77">
        <f>SEGGI!E21</f>
        <v>718</v>
      </c>
      <c r="F22" s="82">
        <f>AFFLUENZA_REF_1!I21</f>
        <v>116</v>
      </c>
      <c r="G22" s="82">
        <f>AFFLUENZA_REF_1!J21</f>
        <v>126</v>
      </c>
      <c r="H22" s="82">
        <f>AFFLUENZA_REF_1!K21</f>
        <v>242</v>
      </c>
      <c r="I22" s="145">
        <v>222</v>
      </c>
      <c r="J22" s="145">
        <v>17</v>
      </c>
      <c r="K22" s="149">
        <f t="shared" si="0"/>
        <v>239</v>
      </c>
      <c r="L22" s="16">
        <v>0</v>
      </c>
      <c r="M22" s="16">
        <v>2</v>
      </c>
      <c r="N22" s="16">
        <v>1</v>
      </c>
      <c r="O22" s="87">
        <f t="shared" si="3"/>
        <v>242</v>
      </c>
      <c r="P22" s="146">
        <f t="shared" si="1"/>
        <v>0</v>
      </c>
      <c r="Q22">
        <v>1</v>
      </c>
      <c r="R22">
        <v>1</v>
      </c>
      <c r="S22">
        <f t="shared" si="2"/>
        <v>239</v>
      </c>
    </row>
    <row r="23" spans="1:19" ht="15.6">
      <c r="A23" s="1">
        <f>SEGGI!A22</f>
        <v>1</v>
      </c>
      <c r="B23" s="35">
        <f>SEGGI!B22</f>
        <v>12</v>
      </c>
      <c r="C23" s="35">
        <f>SEGGI!C22</f>
        <v>455</v>
      </c>
      <c r="D23" s="35">
        <f>SEGGI!D22</f>
        <v>447</v>
      </c>
      <c r="E23" s="77">
        <f>SEGGI!E22</f>
        <v>902</v>
      </c>
      <c r="F23" s="82">
        <f>AFFLUENZA_REF_1!I22</f>
        <v>150</v>
      </c>
      <c r="G23" s="82">
        <f>AFFLUENZA_REF_1!J22</f>
        <v>157</v>
      </c>
      <c r="H23" s="82">
        <f>AFFLUENZA_REF_1!K22</f>
        <v>307</v>
      </c>
      <c r="I23" s="145">
        <v>269</v>
      </c>
      <c r="J23" s="145">
        <v>32</v>
      </c>
      <c r="K23" s="149">
        <f t="shared" si="0"/>
        <v>301</v>
      </c>
      <c r="L23" s="16">
        <v>0</v>
      </c>
      <c r="M23" s="16">
        <v>4</v>
      </c>
      <c r="N23" s="16">
        <v>2</v>
      </c>
      <c r="O23" s="87">
        <f t="shared" si="3"/>
        <v>307</v>
      </c>
      <c r="P23" s="146">
        <f t="shared" si="1"/>
        <v>0</v>
      </c>
      <c r="Q23">
        <v>1</v>
      </c>
      <c r="R23">
        <v>1</v>
      </c>
      <c r="S23">
        <f t="shared" si="2"/>
        <v>301</v>
      </c>
    </row>
    <row r="24" spans="1:19" ht="15.6">
      <c r="A24" s="1">
        <f>SEGGI!A23</f>
        <v>1</v>
      </c>
      <c r="B24" s="35">
        <f>SEGGI!B23</f>
        <v>13</v>
      </c>
      <c r="C24" s="35">
        <f>SEGGI!C23</f>
        <v>397</v>
      </c>
      <c r="D24" s="35">
        <f>SEGGI!D23</f>
        <v>446</v>
      </c>
      <c r="E24" s="77">
        <f>SEGGI!E23</f>
        <v>843</v>
      </c>
      <c r="F24" s="82">
        <f>AFFLUENZA_REF_1!I23</f>
        <v>187</v>
      </c>
      <c r="G24" s="82">
        <f>AFFLUENZA_REF_1!J23</f>
        <v>208</v>
      </c>
      <c r="H24" s="82">
        <f>AFFLUENZA_REF_1!K23</f>
        <v>395</v>
      </c>
      <c r="I24" s="145">
        <v>341</v>
      </c>
      <c r="J24" s="145">
        <v>42</v>
      </c>
      <c r="K24" s="149">
        <f t="shared" si="0"/>
        <v>383</v>
      </c>
      <c r="L24" s="16">
        <v>0</v>
      </c>
      <c r="M24" s="16">
        <v>8</v>
      </c>
      <c r="N24" s="16">
        <v>4</v>
      </c>
      <c r="O24" s="87">
        <f t="shared" si="3"/>
        <v>395</v>
      </c>
      <c r="P24" s="146">
        <f t="shared" si="1"/>
        <v>0</v>
      </c>
      <c r="Q24">
        <v>1</v>
      </c>
      <c r="R24">
        <v>1</v>
      </c>
      <c r="S24">
        <f t="shared" si="2"/>
        <v>383</v>
      </c>
    </row>
    <row r="25" spans="1:19" ht="15.6">
      <c r="A25" s="1">
        <f>SEGGI!A24</f>
        <v>2</v>
      </c>
      <c r="B25" s="62">
        <f>SEGGI!B24</f>
        <v>14</v>
      </c>
      <c r="C25" s="62">
        <f>SEGGI!C24</f>
        <v>348</v>
      </c>
      <c r="D25" s="62">
        <f>SEGGI!D24</f>
        <v>448</v>
      </c>
      <c r="E25" s="78">
        <f>SEGGI!E24</f>
        <v>796</v>
      </c>
      <c r="F25" s="88">
        <f>AFFLUENZA_REF_1!I24</f>
        <v>128</v>
      </c>
      <c r="G25" s="88">
        <f>AFFLUENZA_REF_1!J24</f>
        <v>162</v>
      </c>
      <c r="H25" s="88">
        <f>AFFLUENZA_REF_1!K24</f>
        <v>290</v>
      </c>
      <c r="I25" s="145">
        <v>252</v>
      </c>
      <c r="J25" s="145">
        <v>32</v>
      </c>
      <c r="K25" s="150">
        <f t="shared" si="0"/>
        <v>284</v>
      </c>
      <c r="L25" s="16">
        <v>0</v>
      </c>
      <c r="M25" s="16">
        <v>3</v>
      </c>
      <c r="N25" s="16">
        <v>3</v>
      </c>
      <c r="O25" s="93">
        <f t="shared" si="3"/>
        <v>290</v>
      </c>
      <c r="P25" s="147">
        <f t="shared" si="1"/>
        <v>0</v>
      </c>
      <c r="Q25">
        <v>2</v>
      </c>
      <c r="R25">
        <v>2</v>
      </c>
      <c r="S25">
        <f t="shared" si="2"/>
        <v>284</v>
      </c>
    </row>
    <row r="26" spans="1:19" ht="15.6">
      <c r="A26" s="1">
        <f>SEGGI!A25</f>
        <v>2</v>
      </c>
      <c r="B26" s="63">
        <f>SEGGI!B25</f>
        <v>15</v>
      </c>
      <c r="C26" s="63">
        <f>SEGGI!C25</f>
        <v>335</v>
      </c>
      <c r="D26" s="63">
        <f>SEGGI!D25</f>
        <v>354</v>
      </c>
      <c r="E26" s="79">
        <f>SEGGI!E25</f>
        <v>689</v>
      </c>
      <c r="F26" s="88">
        <f>AFFLUENZA_REF_1!I25</f>
        <v>125</v>
      </c>
      <c r="G26" s="88">
        <f>AFFLUENZA_REF_1!J25</f>
        <v>122</v>
      </c>
      <c r="H26" s="88">
        <f>AFFLUENZA_REF_1!K25</f>
        <v>247</v>
      </c>
      <c r="I26" s="145">
        <v>204</v>
      </c>
      <c r="J26" s="145">
        <v>36</v>
      </c>
      <c r="K26" s="150">
        <f t="shared" si="0"/>
        <v>240</v>
      </c>
      <c r="L26" s="16">
        <v>0</v>
      </c>
      <c r="M26" s="16">
        <v>5</v>
      </c>
      <c r="N26" s="16">
        <v>2</v>
      </c>
      <c r="O26" s="93">
        <f t="shared" si="3"/>
        <v>247</v>
      </c>
      <c r="P26" s="147">
        <f t="shared" si="1"/>
        <v>0</v>
      </c>
      <c r="Q26">
        <v>2</v>
      </c>
      <c r="R26">
        <v>2</v>
      </c>
      <c r="S26">
        <f t="shared" si="2"/>
        <v>240</v>
      </c>
    </row>
    <row r="27" spans="1:19" ht="15.6">
      <c r="A27" s="1">
        <f>SEGGI!A26</f>
        <v>2</v>
      </c>
      <c r="B27" s="63">
        <f>SEGGI!B26</f>
        <v>16</v>
      </c>
      <c r="C27" s="63">
        <f>SEGGI!C26</f>
        <v>358</v>
      </c>
      <c r="D27" s="63">
        <f>SEGGI!D26</f>
        <v>361</v>
      </c>
      <c r="E27" s="79">
        <f>SEGGI!E26</f>
        <v>719</v>
      </c>
      <c r="F27" s="88">
        <f>AFFLUENZA_REF_1!I26</f>
        <v>149</v>
      </c>
      <c r="G27" s="88">
        <f>AFFLUENZA_REF_1!J26</f>
        <v>174</v>
      </c>
      <c r="H27" s="88">
        <f>AFFLUENZA_REF_1!K26</f>
        <v>323</v>
      </c>
      <c r="I27" s="145">
        <v>282</v>
      </c>
      <c r="J27" s="145">
        <v>35</v>
      </c>
      <c r="K27" s="150">
        <f t="shared" si="0"/>
        <v>317</v>
      </c>
      <c r="L27" s="16">
        <v>0</v>
      </c>
      <c r="M27" s="16">
        <v>4</v>
      </c>
      <c r="N27" s="16">
        <v>2</v>
      </c>
      <c r="O27" s="93">
        <f t="shared" si="3"/>
        <v>323</v>
      </c>
      <c r="P27" s="147">
        <f t="shared" si="1"/>
        <v>0</v>
      </c>
      <c r="Q27">
        <v>2</v>
      </c>
      <c r="R27">
        <v>2</v>
      </c>
      <c r="S27">
        <f t="shared" si="2"/>
        <v>317</v>
      </c>
    </row>
    <row r="28" spans="1:19" ht="15.6">
      <c r="A28" s="1">
        <f>SEGGI!A27</f>
        <v>2</v>
      </c>
      <c r="B28" s="63">
        <f>SEGGI!B27</f>
        <v>17</v>
      </c>
      <c r="C28" s="63">
        <f>SEGGI!C27</f>
        <v>410</v>
      </c>
      <c r="D28" s="63">
        <f>SEGGI!D27</f>
        <v>426</v>
      </c>
      <c r="E28" s="79">
        <f>SEGGI!E27</f>
        <v>836</v>
      </c>
      <c r="F28" s="88">
        <f>AFFLUENZA_REF_1!I27</f>
        <v>156</v>
      </c>
      <c r="G28" s="88">
        <f>AFFLUENZA_REF_1!J27</f>
        <v>177</v>
      </c>
      <c r="H28" s="88">
        <f>AFFLUENZA_REF_1!K27</f>
        <v>333</v>
      </c>
      <c r="I28" s="145">
        <v>295</v>
      </c>
      <c r="J28" s="145">
        <v>25</v>
      </c>
      <c r="K28" s="150">
        <f t="shared" si="0"/>
        <v>320</v>
      </c>
      <c r="L28" s="16">
        <v>0</v>
      </c>
      <c r="M28" s="16">
        <v>8</v>
      </c>
      <c r="N28" s="16">
        <v>5</v>
      </c>
      <c r="O28" s="93">
        <f t="shared" si="3"/>
        <v>333</v>
      </c>
      <c r="P28" s="147">
        <f t="shared" si="1"/>
        <v>0</v>
      </c>
      <c r="Q28">
        <v>2</v>
      </c>
      <c r="R28">
        <v>2</v>
      </c>
      <c r="S28">
        <f t="shared" si="2"/>
        <v>320</v>
      </c>
    </row>
    <row r="29" spans="1:19" ht="15.6">
      <c r="A29" s="1">
        <f>SEGGI!A28</f>
        <v>2</v>
      </c>
      <c r="B29" s="63">
        <f>SEGGI!B28</f>
        <v>18</v>
      </c>
      <c r="C29" s="63">
        <f>SEGGI!C28</f>
        <v>458</v>
      </c>
      <c r="D29" s="63">
        <f>SEGGI!D28</f>
        <v>444</v>
      </c>
      <c r="E29" s="79">
        <f>SEGGI!E28</f>
        <v>902</v>
      </c>
      <c r="F29" s="88">
        <f>AFFLUENZA_REF_1!I28</f>
        <v>187</v>
      </c>
      <c r="G29" s="88">
        <f>AFFLUENZA_REF_1!J28</f>
        <v>203</v>
      </c>
      <c r="H29" s="88">
        <f>AFFLUENZA_REF_1!K28</f>
        <v>390</v>
      </c>
      <c r="I29" s="145">
        <v>346</v>
      </c>
      <c r="J29" s="145">
        <v>37</v>
      </c>
      <c r="K29" s="150">
        <f t="shared" si="0"/>
        <v>383</v>
      </c>
      <c r="L29" s="16">
        <v>0</v>
      </c>
      <c r="M29" s="16">
        <v>5</v>
      </c>
      <c r="N29" s="16">
        <v>2</v>
      </c>
      <c r="O29" s="93">
        <f t="shared" si="3"/>
        <v>390</v>
      </c>
      <c r="P29" s="147">
        <f t="shared" si="1"/>
        <v>0</v>
      </c>
      <c r="Q29">
        <v>2</v>
      </c>
      <c r="R29">
        <v>2</v>
      </c>
      <c r="S29">
        <f t="shared" si="2"/>
        <v>383</v>
      </c>
    </row>
    <row r="30" spans="1:19" ht="15.6">
      <c r="A30" s="1">
        <f>SEGGI!A29</f>
        <v>2</v>
      </c>
      <c r="B30" s="63">
        <f>SEGGI!B29</f>
        <v>19</v>
      </c>
      <c r="C30" s="63">
        <f>SEGGI!C29</f>
        <v>415</v>
      </c>
      <c r="D30" s="63">
        <f>SEGGI!D29</f>
        <v>433</v>
      </c>
      <c r="E30" s="79">
        <f>SEGGI!E29</f>
        <v>848</v>
      </c>
      <c r="F30" s="88">
        <f>AFFLUENZA_REF_1!I29</f>
        <v>154</v>
      </c>
      <c r="G30" s="88">
        <f>AFFLUENZA_REF_1!J29</f>
        <v>157</v>
      </c>
      <c r="H30" s="88">
        <f>AFFLUENZA_REF_1!K29</f>
        <v>311</v>
      </c>
      <c r="I30" s="145">
        <v>270</v>
      </c>
      <c r="J30" s="145">
        <v>35</v>
      </c>
      <c r="K30" s="150">
        <f t="shared" si="0"/>
        <v>305</v>
      </c>
      <c r="L30" s="16">
        <v>0</v>
      </c>
      <c r="M30" s="16">
        <v>5</v>
      </c>
      <c r="N30" s="16">
        <v>1</v>
      </c>
      <c r="O30" s="93">
        <f t="shared" si="3"/>
        <v>311</v>
      </c>
      <c r="P30" s="147">
        <f t="shared" si="1"/>
        <v>0</v>
      </c>
      <c r="Q30">
        <v>2</v>
      </c>
      <c r="R30">
        <v>2</v>
      </c>
      <c r="S30">
        <f t="shared" si="2"/>
        <v>305</v>
      </c>
    </row>
    <row r="31" spans="1:19" ht="15.6">
      <c r="A31" s="1">
        <f>SEGGI!A30</f>
        <v>2</v>
      </c>
      <c r="B31" s="63">
        <f>SEGGI!B30</f>
        <v>20</v>
      </c>
      <c r="C31" s="63">
        <f>SEGGI!C30</f>
        <v>446</v>
      </c>
      <c r="D31" s="63">
        <f>SEGGI!D30</f>
        <v>442</v>
      </c>
      <c r="E31" s="79">
        <f>SEGGI!E30</f>
        <v>888</v>
      </c>
      <c r="F31" s="88">
        <f>AFFLUENZA_REF_1!I30</f>
        <v>164</v>
      </c>
      <c r="G31" s="88">
        <f>AFFLUENZA_REF_1!J30</f>
        <v>165</v>
      </c>
      <c r="H31" s="88">
        <f>AFFLUENZA_REF_1!K30</f>
        <v>329</v>
      </c>
      <c r="I31" s="145">
        <v>292</v>
      </c>
      <c r="J31" s="145">
        <v>26</v>
      </c>
      <c r="K31" s="150">
        <f t="shared" si="0"/>
        <v>318</v>
      </c>
      <c r="L31" s="16">
        <v>0</v>
      </c>
      <c r="M31" s="16">
        <v>10</v>
      </c>
      <c r="N31" s="16">
        <v>1</v>
      </c>
      <c r="O31" s="93">
        <f t="shared" si="3"/>
        <v>329</v>
      </c>
      <c r="P31" s="147">
        <f t="shared" si="1"/>
        <v>0</v>
      </c>
      <c r="Q31">
        <v>2</v>
      </c>
      <c r="R31">
        <v>2</v>
      </c>
      <c r="S31">
        <f t="shared" si="2"/>
        <v>318</v>
      </c>
    </row>
    <row r="32" spans="1:19" ht="15.6">
      <c r="A32" s="1">
        <f>SEGGI!A31</f>
        <v>2</v>
      </c>
      <c r="B32" s="152">
        <f>SEGGI!B31</f>
        <v>21</v>
      </c>
      <c r="C32" s="152">
        <f>SEGGI!C31</f>
        <v>436</v>
      </c>
      <c r="D32" s="152">
        <f>SEGGI!D31</f>
        <v>393</v>
      </c>
      <c r="E32" s="153">
        <f>SEGGI!E31</f>
        <v>829</v>
      </c>
      <c r="F32" s="88">
        <f>AFFLUENZA_REF_1!I31</f>
        <v>156</v>
      </c>
      <c r="G32" s="88">
        <f>AFFLUENZA_REF_1!J31</f>
        <v>156</v>
      </c>
      <c r="H32" s="88">
        <f>AFFLUENZA_REF_1!K31</f>
        <v>312</v>
      </c>
      <c r="I32" s="145">
        <v>266</v>
      </c>
      <c r="J32" s="145">
        <v>39</v>
      </c>
      <c r="K32" s="150">
        <f t="shared" si="0"/>
        <v>305</v>
      </c>
      <c r="L32" s="16">
        <v>0</v>
      </c>
      <c r="M32" s="16">
        <v>6</v>
      </c>
      <c r="N32" s="16">
        <v>1</v>
      </c>
      <c r="O32" s="93">
        <f t="shared" si="3"/>
        <v>312</v>
      </c>
      <c r="P32" s="147">
        <f t="shared" si="1"/>
        <v>0</v>
      </c>
      <c r="Q32">
        <v>2</v>
      </c>
      <c r="R32">
        <v>2</v>
      </c>
      <c r="S32">
        <f t="shared" si="2"/>
        <v>305</v>
      </c>
    </row>
    <row r="33" spans="1:19" ht="15.6">
      <c r="A33" s="1">
        <f>SEGGI!A32</f>
        <v>3</v>
      </c>
      <c r="B33" s="89">
        <f>SEGGI!B32</f>
        <v>22</v>
      </c>
      <c r="C33" s="89">
        <f>SEGGI!C32</f>
        <v>413</v>
      </c>
      <c r="D33" s="89">
        <f>SEGGI!D32</f>
        <v>453</v>
      </c>
      <c r="E33" s="90">
        <f>SEGGI!E32</f>
        <v>866</v>
      </c>
      <c r="F33" s="83">
        <f>AFFLUENZA_REF_1!I32</f>
        <v>179</v>
      </c>
      <c r="G33" s="83">
        <f>AFFLUENZA_REF_1!J32</f>
        <v>211</v>
      </c>
      <c r="H33" s="83">
        <f>AFFLUENZA_REF_1!K32</f>
        <v>390</v>
      </c>
      <c r="I33" s="145">
        <v>338</v>
      </c>
      <c r="J33" s="145">
        <v>45</v>
      </c>
      <c r="K33" s="151">
        <f t="shared" si="0"/>
        <v>383</v>
      </c>
      <c r="L33" s="16">
        <v>0</v>
      </c>
      <c r="M33" s="16">
        <v>5</v>
      </c>
      <c r="N33" s="16">
        <v>2</v>
      </c>
      <c r="O33" s="92">
        <f t="shared" si="3"/>
        <v>390</v>
      </c>
      <c r="P33" s="148">
        <f t="shared" si="1"/>
        <v>0</v>
      </c>
      <c r="Q33">
        <v>3</v>
      </c>
      <c r="R33">
        <v>3</v>
      </c>
      <c r="S33">
        <f t="shared" si="2"/>
        <v>383</v>
      </c>
    </row>
    <row r="34" spans="1:19" ht="15.6">
      <c r="A34" s="1">
        <f>SEGGI!A33</f>
        <v>3</v>
      </c>
      <c r="B34" s="74">
        <f>SEGGI!B33</f>
        <v>23</v>
      </c>
      <c r="C34" s="74">
        <f>SEGGI!C33</f>
        <v>420</v>
      </c>
      <c r="D34" s="74">
        <f>SEGGI!D33</f>
        <v>445</v>
      </c>
      <c r="E34" s="81">
        <f>SEGGI!E33</f>
        <v>865</v>
      </c>
      <c r="F34" s="83">
        <f>AFFLUENZA_REF_1!I33</f>
        <v>174</v>
      </c>
      <c r="G34" s="83">
        <f>AFFLUENZA_REF_1!J33</f>
        <v>210</v>
      </c>
      <c r="H34" s="83">
        <f>AFFLUENZA_REF_1!K33</f>
        <v>384</v>
      </c>
      <c r="I34" s="145">
        <v>339</v>
      </c>
      <c r="J34" s="145">
        <v>39</v>
      </c>
      <c r="K34" s="151">
        <f t="shared" si="0"/>
        <v>378</v>
      </c>
      <c r="L34" s="16">
        <v>0</v>
      </c>
      <c r="M34" s="16">
        <v>4</v>
      </c>
      <c r="N34" s="16">
        <v>2</v>
      </c>
      <c r="O34" s="92">
        <f t="shared" si="3"/>
        <v>384</v>
      </c>
      <c r="P34" s="148">
        <f t="shared" si="1"/>
        <v>0</v>
      </c>
      <c r="Q34">
        <v>3</v>
      </c>
      <c r="R34">
        <v>3</v>
      </c>
      <c r="S34">
        <f t="shared" si="2"/>
        <v>378</v>
      </c>
    </row>
    <row r="35" spans="1:19" ht="15.6">
      <c r="A35" s="1">
        <f>SEGGI!A34</f>
        <v>2</v>
      </c>
      <c r="B35" s="154">
        <f>SEGGI!B34</f>
        <v>24</v>
      </c>
      <c r="C35" s="154">
        <f>SEGGI!C34</f>
        <v>345</v>
      </c>
      <c r="D35" s="154">
        <f>SEGGI!D34</f>
        <v>380</v>
      </c>
      <c r="E35" s="155">
        <f>SEGGI!E34</f>
        <v>725</v>
      </c>
      <c r="F35" s="88">
        <f>AFFLUENZA_REF_1!I34</f>
        <v>137</v>
      </c>
      <c r="G35" s="88">
        <f>AFFLUENZA_REF_1!J34</f>
        <v>143</v>
      </c>
      <c r="H35" s="88">
        <f>AFFLUENZA_REF_1!K34</f>
        <v>280</v>
      </c>
      <c r="I35" s="145">
        <v>251</v>
      </c>
      <c r="J35" s="145">
        <v>26</v>
      </c>
      <c r="K35" s="150">
        <f t="shared" si="0"/>
        <v>277</v>
      </c>
      <c r="L35" s="16">
        <v>0</v>
      </c>
      <c r="M35" s="16">
        <v>3</v>
      </c>
      <c r="N35" s="16">
        <v>0</v>
      </c>
      <c r="O35" s="93">
        <f t="shared" si="3"/>
        <v>280</v>
      </c>
      <c r="P35" s="147">
        <f t="shared" si="1"/>
        <v>0</v>
      </c>
      <c r="Q35">
        <v>2</v>
      </c>
      <c r="R35">
        <v>2</v>
      </c>
      <c r="S35">
        <f t="shared" si="2"/>
        <v>277</v>
      </c>
    </row>
    <row r="36" spans="1:19" ht="15.6">
      <c r="A36" s="1">
        <f>SEGGI!A35</f>
        <v>2</v>
      </c>
      <c r="B36" s="154">
        <f>SEGGI!B35</f>
        <v>25</v>
      </c>
      <c r="C36" s="154">
        <f>SEGGI!C35</f>
        <v>407</v>
      </c>
      <c r="D36" s="154">
        <f>SEGGI!D35</f>
        <v>447</v>
      </c>
      <c r="E36" s="155">
        <f>SEGGI!E35</f>
        <v>854</v>
      </c>
      <c r="F36" s="88">
        <f>AFFLUENZA_REF_1!I35</f>
        <v>158</v>
      </c>
      <c r="G36" s="88">
        <f>AFFLUENZA_REF_1!J35</f>
        <v>185</v>
      </c>
      <c r="H36" s="88">
        <f>AFFLUENZA_REF_1!K35</f>
        <v>343</v>
      </c>
      <c r="I36" s="145">
        <v>300</v>
      </c>
      <c r="J36" s="145">
        <v>32</v>
      </c>
      <c r="K36" s="150">
        <f t="shared" si="0"/>
        <v>332</v>
      </c>
      <c r="L36" s="16">
        <v>0</v>
      </c>
      <c r="M36" s="16">
        <v>8</v>
      </c>
      <c r="N36" s="16">
        <v>3</v>
      </c>
      <c r="O36" s="93">
        <f t="shared" si="3"/>
        <v>343</v>
      </c>
      <c r="P36" s="147">
        <f t="shared" si="1"/>
        <v>0</v>
      </c>
      <c r="Q36">
        <v>2</v>
      </c>
      <c r="R36">
        <v>2</v>
      </c>
      <c r="S36">
        <f t="shared" si="2"/>
        <v>332</v>
      </c>
    </row>
    <row r="37" spans="1:19" ht="15.6">
      <c r="A37" s="1">
        <f>SEGGI!A36</f>
        <v>2</v>
      </c>
      <c r="B37" s="154">
        <f>SEGGI!B36</f>
        <v>26</v>
      </c>
      <c r="C37" s="154">
        <f>SEGGI!C36</f>
        <v>410</v>
      </c>
      <c r="D37" s="154">
        <f>SEGGI!D36</f>
        <v>400</v>
      </c>
      <c r="E37" s="155">
        <f>SEGGI!E36</f>
        <v>810</v>
      </c>
      <c r="F37" s="88">
        <f>AFFLUENZA_REF_1!I36</f>
        <v>155</v>
      </c>
      <c r="G37" s="88">
        <f>AFFLUENZA_REF_1!J36</f>
        <v>163</v>
      </c>
      <c r="H37" s="88">
        <f>AFFLUENZA_REF_1!K36</f>
        <v>318</v>
      </c>
      <c r="I37" s="145">
        <v>285</v>
      </c>
      <c r="J37" s="145">
        <v>27</v>
      </c>
      <c r="K37" s="150">
        <f t="shared" si="0"/>
        <v>312</v>
      </c>
      <c r="L37" s="16">
        <v>0</v>
      </c>
      <c r="M37" s="16">
        <v>4</v>
      </c>
      <c r="N37" s="16">
        <v>2</v>
      </c>
      <c r="O37" s="93">
        <f t="shared" si="3"/>
        <v>318</v>
      </c>
      <c r="P37" s="147">
        <f t="shared" si="1"/>
        <v>0</v>
      </c>
      <c r="Q37">
        <v>2</v>
      </c>
      <c r="R37">
        <v>2</v>
      </c>
      <c r="S37">
        <f t="shared" si="2"/>
        <v>312</v>
      </c>
    </row>
    <row r="38" spans="1:19" ht="15.6">
      <c r="A38" s="1">
        <f>SEGGI!A37</f>
        <v>3</v>
      </c>
      <c r="B38" s="89">
        <f>SEGGI!B37</f>
        <v>27</v>
      </c>
      <c r="C38" s="89">
        <f>SEGGI!C37</f>
        <v>0</v>
      </c>
      <c r="D38" s="89">
        <f>SEGGI!D37</f>
        <v>0</v>
      </c>
      <c r="E38" s="90">
        <f>SEGGI!E37</f>
        <v>0</v>
      </c>
      <c r="F38" s="83">
        <f>AFFLUENZA_REF_1!I37</f>
        <v>12</v>
      </c>
      <c r="G38" s="83">
        <f>AFFLUENZA_REF_1!J37</f>
        <v>4</v>
      </c>
      <c r="H38" s="83">
        <f>AFFLUENZA_REF_1!K37</f>
        <v>16</v>
      </c>
      <c r="I38" s="145">
        <v>12</v>
      </c>
      <c r="J38" s="145">
        <v>3</v>
      </c>
      <c r="K38" s="151">
        <f t="shared" si="0"/>
        <v>15</v>
      </c>
      <c r="L38" s="16">
        <v>0</v>
      </c>
      <c r="M38" s="16">
        <v>1</v>
      </c>
      <c r="N38" s="16">
        <v>0</v>
      </c>
      <c r="O38" s="92">
        <f t="shared" si="3"/>
        <v>16</v>
      </c>
      <c r="P38" s="148">
        <f t="shared" si="1"/>
        <v>0</v>
      </c>
      <c r="Q38">
        <v>3</v>
      </c>
      <c r="R38">
        <v>3</v>
      </c>
      <c r="S38">
        <f>IF(ISBLANK(K38),200,K38)</f>
        <v>15</v>
      </c>
    </row>
    <row r="39" spans="1:19" ht="15.6">
      <c r="A39" s="1">
        <f>SEGGI!A38</f>
        <v>2</v>
      </c>
      <c r="B39" s="154">
        <f>SEGGI!B38</f>
        <v>28</v>
      </c>
      <c r="C39" s="154">
        <f>SEGGI!C38</f>
        <v>323</v>
      </c>
      <c r="D39" s="154">
        <f>SEGGI!D38</f>
        <v>367</v>
      </c>
      <c r="E39" s="155">
        <f>SEGGI!E38</f>
        <v>690</v>
      </c>
      <c r="F39" s="88">
        <f>AFFLUENZA_REF_1!I38</f>
        <v>140</v>
      </c>
      <c r="G39" s="88">
        <f>AFFLUENZA_REF_1!J38</f>
        <v>169</v>
      </c>
      <c r="H39" s="88">
        <f>AFFLUENZA_REF_1!K38</f>
        <v>309</v>
      </c>
      <c r="I39" s="145">
        <v>280</v>
      </c>
      <c r="J39" s="145">
        <v>24</v>
      </c>
      <c r="K39" s="150">
        <f t="shared" si="0"/>
        <v>304</v>
      </c>
      <c r="L39" s="16">
        <v>0</v>
      </c>
      <c r="M39" s="16">
        <v>2</v>
      </c>
      <c r="N39" s="16">
        <v>3</v>
      </c>
      <c r="O39" s="93">
        <f t="shared" si="3"/>
        <v>309</v>
      </c>
      <c r="P39" s="147">
        <f t="shared" si="1"/>
        <v>0</v>
      </c>
      <c r="Q39">
        <v>2</v>
      </c>
      <c r="R39">
        <v>2</v>
      </c>
      <c r="S39">
        <f t="shared" ref="S39:S51" si="4">IF(ISBLANK(K39),E39,K39)</f>
        <v>304</v>
      </c>
    </row>
    <row r="40" spans="1:19" ht="15.6">
      <c r="A40" s="1">
        <f>SEGGI!A39</f>
        <v>2</v>
      </c>
      <c r="B40" s="63">
        <f>SEGGI!B39</f>
        <v>29</v>
      </c>
      <c r="C40" s="63">
        <f>SEGGI!C39</f>
        <v>312</v>
      </c>
      <c r="D40" s="63">
        <f>SEGGI!D39</f>
        <v>375</v>
      </c>
      <c r="E40" s="79">
        <f>SEGGI!E39</f>
        <v>687</v>
      </c>
      <c r="F40" s="88">
        <f>AFFLUENZA_REF_1!I39</f>
        <v>111</v>
      </c>
      <c r="G40" s="88">
        <f>AFFLUENZA_REF_1!J39</f>
        <v>157</v>
      </c>
      <c r="H40" s="88">
        <f>AFFLUENZA_REF_1!K39</f>
        <v>268</v>
      </c>
      <c r="I40" s="145">
        <v>238</v>
      </c>
      <c r="J40" s="145">
        <v>23</v>
      </c>
      <c r="K40" s="150">
        <f t="shared" si="0"/>
        <v>261</v>
      </c>
      <c r="L40" s="16">
        <v>0</v>
      </c>
      <c r="M40" s="16">
        <v>7</v>
      </c>
      <c r="N40" s="16">
        <v>0</v>
      </c>
      <c r="O40" s="93">
        <f t="shared" si="3"/>
        <v>268</v>
      </c>
      <c r="P40" s="147">
        <f t="shared" si="1"/>
        <v>0</v>
      </c>
      <c r="Q40">
        <v>2</v>
      </c>
      <c r="R40">
        <v>2</v>
      </c>
      <c r="S40">
        <f t="shared" si="4"/>
        <v>261</v>
      </c>
    </row>
    <row r="41" spans="1:19" ht="15.6">
      <c r="A41" s="1">
        <f>SEGGI!A40</f>
        <v>2</v>
      </c>
      <c r="B41" s="63">
        <f>SEGGI!B40</f>
        <v>30</v>
      </c>
      <c r="C41" s="63">
        <f>SEGGI!C40</f>
        <v>286</v>
      </c>
      <c r="D41" s="63">
        <f>SEGGI!D40</f>
        <v>362</v>
      </c>
      <c r="E41" s="79">
        <f>SEGGI!E40</f>
        <v>648</v>
      </c>
      <c r="F41" s="88">
        <f>AFFLUENZA_REF_1!I40</f>
        <v>141</v>
      </c>
      <c r="G41" s="88">
        <f>AFFLUENZA_REF_1!J40</f>
        <v>161</v>
      </c>
      <c r="H41" s="88">
        <f>AFFLUENZA_REF_1!K40</f>
        <v>302</v>
      </c>
      <c r="I41" s="145">
        <v>255</v>
      </c>
      <c r="J41" s="145">
        <v>34</v>
      </c>
      <c r="K41" s="150">
        <f t="shared" si="0"/>
        <v>289</v>
      </c>
      <c r="L41" s="16">
        <v>0</v>
      </c>
      <c r="M41" s="16">
        <v>10</v>
      </c>
      <c r="N41" s="16">
        <v>3</v>
      </c>
      <c r="O41" s="93">
        <f t="shared" si="3"/>
        <v>302</v>
      </c>
      <c r="P41" s="147">
        <f t="shared" si="1"/>
        <v>0</v>
      </c>
      <c r="Q41">
        <v>2</v>
      </c>
      <c r="R41">
        <v>2</v>
      </c>
      <c r="S41">
        <f t="shared" si="4"/>
        <v>289</v>
      </c>
    </row>
    <row r="42" spans="1:19" ht="15.6">
      <c r="A42" s="1">
        <f>SEGGI!A41</f>
        <v>3</v>
      </c>
      <c r="B42" s="73">
        <f>SEGGI!B41</f>
        <v>31</v>
      </c>
      <c r="C42" s="73">
        <f>SEGGI!C41</f>
        <v>270</v>
      </c>
      <c r="D42" s="73">
        <f>SEGGI!D41</f>
        <v>300</v>
      </c>
      <c r="E42" s="80">
        <f>SEGGI!E41</f>
        <v>570</v>
      </c>
      <c r="F42" s="91">
        <f>AFFLUENZA_REF_1!I41</f>
        <v>103</v>
      </c>
      <c r="G42" s="91">
        <f>AFFLUENZA_REF_1!J41</f>
        <v>120</v>
      </c>
      <c r="H42" s="91">
        <f>AFFLUENZA_REF_1!K41</f>
        <v>223</v>
      </c>
      <c r="I42" s="145">
        <v>204</v>
      </c>
      <c r="J42" s="145">
        <v>16</v>
      </c>
      <c r="K42" s="151">
        <f t="shared" si="0"/>
        <v>220</v>
      </c>
      <c r="L42" s="16">
        <v>0</v>
      </c>
      <c r="M42" s="16">
        <v>2</v>
      </c>
      <c r="N42" s="16">
        <v>1</v>
      </c>
      <c r="O42" s="92">
        <f t="shared" si="3"/>
        <v>223</v>
      </c>
      <c r="P42" s="148">
        <f t="shared" si="1"/>
        <v>0</v>
      </c>
      <c r="Q42">
        <v>3</v>
      </c>
      <c r="R42">
        <v>3</v>
      </c>
      <c r="S42">
        <f t="shared" si="4"/>
        <v>220</v>
      </c>
    </row>
    <row r="43" spans="1:19" ht="15.6">
      <c r="A43" s="1">
        <f>SEGGI!A42</f>
        <v>3</v>
      </c>
      <c r="B43" s="74">
        <f>SEGGI!B42</f>
        <v>32</v>
      </c>
      <c r="C43" s="74">
        <f>SEGGI!C42</f>
        <v>314</v>
      </c>
      <c r="D43" s="74">
        <f>SEGGI!D42</f>
        <v>355</v>
      </c>
      <c r="E43" s="81">
        <f>SEGGI!E42</f>
        <v>669</v>
      </c>
      <c r="F43" s="91">
        <f>AFFLUENZA_REF_1!I42</f>
        <v>146</v>
      </c>
      <c r="G43" s="91">
        <f>AFFLUENZA_REF_1!J42</f>
        <v>158</v>
      </c>
      <c r="H43" s="91">
        <f>AFFLUENZA_REF_1!K42</f>
        <v>304</v>
      </c>
      <c r="I43" s="145">
        <v>252</v>
      </c>
      <c r="J43" s="145">
        <v>44</v>
      </c>
      <c r="K43" s="151">
        <f t="shared" si="0"/>
        <v>296</v>
      </c>
      <c r="L43" s="16">
        <v>0</v>
      </c>
      <c r="M43" s="16">
        <v>4</v>
      </c>
      <c r="N43" s="16">
        <v>4</v>
      </c>
      <c r="O43" s="92">
        <f t="shared" si="3"/>
        <v>304</v>
      </c>
      <c r="P43" s="148">
        <f t="shared" si="1"/>
        <v>0</v>
      </c>
      <c r="Q43">
        <v>3</v>
      </c>
      <c r="R43">
        <v>3</v>
      </c>
      <c r="S43">
        <f t="shared" si="4"/>
        <v>296</v>
      </c>
    </row>
    <row r="44" spans="1:19" ht="15.6">
      <c r="A44" s="1">
        <f>SEGGI!A43</f>
        <v>3</v>
      </c>
      <c r="B44" s="74">
        <f>SEGGI!B43</f>
        <v>33</v>
      </c>
      <c r="C44" s="74">
        <f>SEGGI!C43</f>
        <v>319</v>
      </c>
      <c r="D44" s="74">
        <f>SEGGI!D43</f>
        <v>362</v>
      </c>
      <c r="E44" s="81">
        <f>SEGGI!E43</f>
        <v>681</v>
      </c>
      <c r="F44" s="91">
        <f>AFFLUENZA_REF_1!I43</f>
        <v>141</v>
      </c>
      <c r="G44" s="91">
        <f>AFFLUENZA_REF_1!J43</f>
        <v>167</v>
      </c>
      <c r="H44" s="91">
        <f>AFFLUENZA_REF_1!K43</f>
        <v>308</v>
      </c>
      <c r="I44" s="145">
        <v>264</v>
      </c>
      <c r="J44" s="145">
        <v>37</v>
      </c>
      <c r="K44" s="151">
        <f t="shared" si="0"/>
        <v>301</v>
      </c>
      <c r="L44" s="16">
        <v>0</v>
      </c>
      <c r="M44" s="16">
        <v>6</v>
      </c>
      <c r="N44" s="16">
        <v>1</v>
      </c>
      <c r="O44" s="92">
        <f t="shared" si="3"/>
        <v>308</v>
      </c>
      <c r="P44" s="148">
        <f t="shared" si="1"/>
        <v>0</v>
      </c>
      <c r="Q44">
        <v>3</v>
      </c>
      <c r="R44">
        <v>3</v>
      </c>
      <c r="S44">
        <f t="shared" si="4"/>
        <v>301</v>
      </c>
    </row>
    <row r="45" spans="1:19" ht="15.6">
      <c r="A45" s="1">
        <f>SEGGI!A44</f>
        <v>3</v>
      </c>
      <c r="B45" s="74">
        <f>SEGGI!B44</f>
        <v>34</v>
      </c>
      <c r="C45" s="74">
        <f>SEGGI!C44</f>
        <v>357</v>
      </c>
      <c r="D45" s="74">
        <f>SEGGI!D44</f>
        <v>381</v>
      </c>
      <c r="E45" s="81">
        <f>SEGGI!E44</f>
        <v>738</v>
      </c>
      <c r="F45" s="91">
        <f>AFFLUENZA_REF_1!I44</f>
        <v>137</v>
      </c>
      <c r="G45" s="91">
        <f>AFFLUENZA_REF_1!J44</f>
        <v>161</v>
      </c>
      <c r="H45" s="91">
        <f>AFFLUENZA_REF_1!K44</f>
        <v>298</v>
      </c>
      <c r="I45" s="145">
        <v>267</v>
      </c>
      <c r="J45" s="145">
        <v>22</v>
      </c>
      <c r="K45" s="151">
        <f t="shared" si="0"/>
        <v>289</v>
      </c>
      <c r="L45" s="16">
        <v>0</v>
      </c>
      <c r="M45" s="16">
        <v>6</v>
      </c>
      <c r="N45" s="16">
        <v>3</v>
      </c>
      <c r="O45" s="92">
        <f t="shared" si="3"/>
        <v>298</v>
      </c>
      <c r="P45" s="148">
        <f t="shared" si="1"/>
        <v>0</v>
      </c>
      <c r="Q45">
        <v>3</v>
      </c>
      <c r="R45">
        <v>3</v>
      </c>
      <c r="S45">
        <f t="shared" si="4"/>
        <v>289</v>
      </c>
    </row>
    <row r="46" spans="1:19" ht="15.6">
      <c r="A46" s="1">
        <f>SEGGI!A45</f>
        <v>3</v>
      </c>
      <c r="B46" s="74">
        <f>SEGGI!B45</f>
        <v>35</v>
      </c>
      <c r="C46" s="74">
        <f>SEGGI!C45</f>
        <v>341</v>
      </c>
      <c r="D46" s="74">
        <f>SEGGI!D45</f>
        <v>376</v>
      </c>
      <c r="E46" s="81">
        <f>SEGGI!E45</f>
        <v>717</v>
      </c>
      <c r="F46" s="91">
        <f>AFFLUENZA_REF_1!I45</f>
        <v>148</v>
      </c>
      <c r="G46" s="91">
        <f>AFFLUENZA_REF_1!J45</f>
        <v>168</v>
      </c>
      <c r="H46" s="91">
        <f>AFFLUENZA_REF_1!K45</f>
        <v>316</v>
      </c>
      <c r="I46" s="145">
        <v>293</v>
      </c>
      <c r="J46" s="145">
        <v>21</v>
      </c>
      <c r="K46" s="151">
        <f t="shared" si="0"/>
        <v>314</v>
      </c>
      <c r="L46" s="16">
        <v>0</v>
      </c>
      <c r="M46" s="16">
        <v>0</v>
      </c>
      <c r="N46" s="16">
        <v>2</v>
      </c>
      <c r="O46" s="92">
        <f t="shared" si="3"/>
        <v>316</v>
      </c>
      <c r="P46" s="148">
        <f t="shared" si="1"/>
        <v>0</v>
      </c>
      <c r="Q46">
        <v>3</v>
      </c>
      <c r="R46">
        <v>3</v>
      </c>
      <c r="S46">
        <f t="shared" si="4"/>
        <v>314</v>
      </c>
    </row>
    <row r="47" spans="1:19" ht="15.6">
      <c r="A47" s="1">
        <f>SEGGI!A46</f>
        <v>3</v>
      </c>
      <c r="B47" s="74">
        <f>SEGGI!B46</f>
        <v>36</v>
      </c>
      <c r="C47" s="74">
        <f>SEGGI!C46</f>
        <v>406</v>
      </c>
      <c r="D47" s="74">
        <f>SEGGI!D46</f>
        <v>470</v>
      </c>
      <c r="E47" s="81">
        <f>SEGGI!E46</f>
        <v>876</v>
      </c>
      <c r="F47" s="91">
        <f>AFFLUENZA_REF_1!I46</f>
        <v>176</v>
      </c>
      <c r="G47" s="91">
        <f>AFFLUENZA_REF_1!J46</f>
        <v>191</v>
      </c>
      <c r="H47" s="91">
        <f>AFFLUENZA_REF_1!K46</f>
        <v>367</v>
      </c>
      <c r="I47" s="145">
        <v>326</v>
      </c>
      <c r="J47" s="145">
        <v>35</v>
      </c>
      <c r="K47" s="151">
        <f t="shared" si="0"/>
        <v>361</v>
      </c>
      <c r="L47" s="16">
        <v>0</v>
      </c>
      <c r="M47" s="16">
        <v>4</v>
      </c>
      <c r="N47" s="16">
        <v>2</v>
      </c>
      <c r="O47" s="92">
        <f t="shared" si="3"/>
        <v>367</v>
      </c>
      <c r="P47" s="148">
        <f t="shared" si="1"/>
        <v>0</v>
      </c>
      <c r="Q47">
        <v>3</v>
      </c>
      <c r="R47">
        <v>3</v>
      </c>
      <c r="S47">
        <f t="shared" si="4"/>
        <v>361</v>
      </c>
    </row>
    <row r="48" spans="1:19" ht="15.6">
      <c r="A48" s="1">
        <f>SEGGI!A47</f>
        <v>3</v>
      </c>
      <c r="B48" s="74">
        <f>SEGGI!B47</f>
        <v>37</v>
      </c>
      <c r="C48" s="74">
        <f>SEGGI!C47</f>
        <v>443</v>
      </c>
      <c r="D48" s="74">
        <f>SEGGI!D47</f>
        <v>438</v>
      </c>
      <c r="E48" s="81">
        <f>SEGGI!E47</f>
        <v>881</v>
      </c>
      <c r="F48" s="91">
        <f>AFFLUENZA_REF_1!I47</f>
        <v>173</v>
      </c>
      <c r="G48" s="91">
        <f>AFFLUENZA_REF_1!J47</f>
        <v>178</v>
      </c>
      <c r="H48" s="91">
        <f>AFFLUENZA_REF_1!K47</f>
        <v>351</v>
      </c>
      <c r="I48" s="145">
        <v>284</v>
      </c>
      <c r="J48" s="145">
        <v>51</v>
      </c>
      <c r="K48" s="151">
        <f t="shared" si="0"/>
        <v>335</v>
      </c>
      <c r="L48" s="16">
        <v>0</v>
      </c>
      <c r="M48" s="16">
        <v>15</v>
      </c>
      <c r="N48" s="16">
        <v>1</v>
      </c>
      <c r="O48" s="92">
        <f t="shared" si="3"/>
        <v>351</v>
      </c>
      <c r="P48" s="148">
        <f t="shared" si="1"/>
        <v>0</v>
      </c>
      <c r="Q48">
        <v>3</v>
      </c>
      <c r="R48">
        <v>3</v>
      </c>
      <c r="S48">
        <f t="shared" si="4"/>
        <v>335</v>
      </c>
    </row>
    <row r="49" spans="1:19" ht="15.6">
      <c r="A49" s="1">
        <f>SEGGI!A48</f>
        <v>3</v>
      </c>
      <c r="B49" s="74">
        <f>SEGGI!B48</f>
        <v>38</v>
      </c>
      <c r="C49" s="74">
        <f>SEGGI!C48</f>
        <v>305</v>
      </c>
      <c r="D49" s="74">
        <f>SEGGI!D48</f>
        <v>330</v>
      </c>
      <c r="E49" s="81">
        <f>SEGGI!E48</f>
        <v>635</v>
      </c>
      <c r="F49" s="91">
        <f>AFFLUENZA_REF_1!I48</f>
        <v>141</v>
      </c>
      <c r="G49" s="91">
        <f>AFFLUENZA_REF_1!J48</f>
        <v>165</v>
      </c>
      <c r="H49" s="91">
        <f>AFFLUENZA_REF_1!K48</f>
        <v>306</v>
      </c>
      <c r="I49" s="145">
        <v>279</v>
      </c>
      <c r="J49" s="145">
        <v>21</v>
      </c>
      <c r="K49" s="151">
        <f t="shared" si="0"/>
        <v>300</v>
      </c>
      <c r="L49" s="16">
        <v>0</v>
      </c>
      <c r="M49" s="16">
        <v>4</v>
      </c>
      <c r="N49" s="16">
        <v>2</v>
      </c>
      <c r="O49" s="92">
        <f t="shared" si="3"/>
        <v>306</v>
      </c>
      <c r="P49" s="148">
        <f t="shared" si="1"/>
        <v>0</v>
      </c>
      <c r="Q49">
        <v>3</v>
      </c>
      <c r="R49">
        <v>3</v>
      </c>
      <c r="S49">
        <f t="shared" si="4"/>
        <v>300</v>
      </c>
    </row>
    <row r="50" spans="1:19" ht="15.6">
      <c r="A50" s="1">
        <f>SEGGI!A49</f>
        <v>3</v>
      </c>
      <c r="B50" s="74">
        <f>SEGGI!B49</f>
        <v>39</v>
      </c>
      <c r="C50" s="74">
        <f>SEGGI!C49</f>
        <v>325</v>
      </c>
      <c r="D50" s="74">
        <f>SEGGI!D49</f>
        <v>350</v>
      </c>
      <c r="E50" s="81">
        <f>SEGGI!E49</f>
        <v>675</v>
      </c>
      <c r="F50" s="91">
        <f>AFFLUENZA_REF_1!I49</f>
        <v>146</v>
      </c>
      <c r="G50" s="91">
        <f>AFFLUENZA_REF_1!J49</f>
        <v>155</v>
      </c>
      <c r="H50" s="91">
        <f>AFFLUENZA_REF_1!K49</f>
        <v>301</v>
      </c>
      <c r="I50" s="145">
        <v>261</v>
      </c>
      <c r="J50" s="145">
        <v>33</v>
      </c>
      <c r="K50" s="151">
        <f t="shared" si="0"/>
        <v>294</v>
      </c>
      <c r="L50" s="16">
        <v>0</v>
      </c>
      <c r="M50" s="16">
        <v>7</v>
      </c>
      <c r="N50" s="16">
        <v>0</v>
      </c>
      <c r="O50" s="92">
        <f t="shared" si="3"/>
        <v>301</v>
      </c>
      <c r="P50" s="148">
        <f t="shared" si="1"/>
        <v>0</v>
      </c>
      <c r="Q50">
        <v>3</v>
      </c>
      <c r="R50">
        <v>3</v>
      </c>
      <c r="S50">
        <f t="shared" si="4"/>
        <v>294</v>
      </c>
    </row>
    <row r="51" spans="1:19" ht="15.6">
      <c r="A51" s="1">
        <f>SEGGI!A50</f>
        <v>3</v>
      </c>
      <c r="B51" s="74">
        <f>SEGGI!B50</f>
        <v>40</v>
      </c>
      <c r="C51" s="74">
        <f>SEGGI!C50</f>
        <v>387</v>
      </c>
      <c r="D51" s="74">
        <f>SEGGI!D50</f>
        <v>433</v>
      </c>
      <c r="E51" s="81">
        <f>SEGGI!E50</f>
        <v>820</v>
      </c>
      <c r="F51" s="91">
        <f>AFFLUENZA_REF_1!I50</f>
        <v>184</v>
      </c>
      <c r="G51" s="91">
        <f>AFFLUENZA_REF_1!J50</f>
        <v>197</v>
      </c>
      <c r="H51" s="91">
        <f>AFFLUENZA_REF_1!K50</f>
        <v>381</v>
      </c>
      <c r="I51" s="145">
        <v>346</v>
      </c>
      <c r="J51" s="145">
        <v>25</v>
      </c>
      <c r="K51" s="151">
        <f t="shared" si="0"/>
        <v>371</v>
      </c>
      <c r="L51" s="16">
        <v>0</v>
      </c>
      <c r="M51" s="16">
        <v>9</v>
      </c>
      <c r="N51" s="16">
        <v>1</v>
      </c>
      <c r="O51" s="92">
        <f t="shared" si="3"/>
        <v>381</v>
      </c>
      <c r="P51" s="148">
        <f t="shared" si="1"/>
        <v>0</v>
      </c>
      <c r="Q51">
        <v>3</v>
      </c>
      <c r="R51">
        <v>3</v>
      </c>
      <c r="S51">
        <f t="shared" si="4"/>
        <v>371</v>
      </c>
    </row>
    <row r="52" spans="1:19" ht="15.95" thickBot="1">
      <c r="B52" s="22" t="s">
        <v>17</v>
      </c>
      <c r="C52" s="23">
        <f t="shared" ref="C52:O52" si="5">SUM(C12:C51)</f>
        <v>14512</v>
      </c>
      <c r="D52" s="24">
        <f t="shared" si="5"/>
        <v>15573</v>
      </c>
      <c r="E52" s="75">
        <f t="shared" si="5"/>
        <v>30085</v>
      </c>
      <c r="F52" s="75">
        <f t="shared" si="5"/>
        <v>5861</v>
      </c>
      <c r="G52" s="75">
        <f t="shared" si="5"/>
        <v>6465</v>
      </c>
      <c r="H52" s="75">
        <f t="shared" si="5"/>
        <v>12326</v>
      </c>
      <c r="I52" s="26">
        <f t="shared" si="5"/>
        <v>10812</v>
      </c>
      <c r="J52" s="27">
        <f t="shared" si="5"/>
        <v>1229</v>
      </c>
      <c r="K52" s="27">
        <f t="shared" si="5"/>
        <v>12041</v>
      </c>
      <c r="L52" s="27">
        <f t="shared" si="5"/>
        <v>0</v>
      </c>
      <c r="M52" s="27">
        <f t="shared" si="5"/>
        <v>215</v>
      </c>
      <c r="N52" s="27">
        <f t="shared" si="5"/>
        <v>70</v>
      </c>
      <c r="O52" s="28">
        <f t="shared" si="5"/>
        <v>12326</v>
      </c>
      <c r="P52" s="146">
        <f t="shared" si="1"/>
        <v>0</v>
      </c>
      <c r="Q52" s="3"/>
      <c r="R52" s="3"/>
      <c r="S52" s="3"/>
    </row>
    <row r="53" spans="1:19" ht="81" customHeight="1" thickBot="1">
      <c r="C53" s="259" t="s">
        <v>46</v>
      </c>
      <c r="D53" s="259"/>
      <c r="E53" s="259"/>
      <c r="F53" s="259"/>
      <c r="L53" s="259" t="s">
        <v>47</v>
      </c>
      <c r="M53" s="259"/>
      <c r="N53" s="259"/>
      <c r="O53" s="259"/>
    </row>
    <row r="54" spans="1:19" ht="13.5" thickTop="1" thickBot="1"/>
    <row r="55" spans="1:19" ht="12.75" customHeight="1" thickTop="1" thickBot="1">
      <c r="I55" s="5">
        <f>I52/$O52</f>
        <v>0.87717020931364598</v>
      </c>
      <c r="J55" s="5">
        <f>J52/$O52</f>
        <v>9.9707934447509333E-2</v>
      </c>
      <c r="K55" s="5">
        <f>K52/$E52</f>
        <v>0.40023267409007812</v>
      </c>
      <c r="L55" s="6">
        <f>L52/$O52</f>
        <v>0</v>
      </c>
      <c r="M55" s="7">
        <f>M52/$O52</f>
        <v>1.744280382930391E-2</v>
      </c>
      <c r="N55" s="7">
        <f>N52/$O52</f>
        <v>5.6790524095408079E-3</v>
      </c>
      <c r="O55" s="8">
        <f>O52/$E52</f>
        <v>0.40970583347182982</v>
      </c>
    </row>
    <row r="56" spans="1:19" ht="12.75" customHeight="1" thickTop="1"/>
  </sheetData>
  <sheetProtection algorithmName="SHA-512" hashValue="vCpvGGaLXiAkJC6dmtfkp5VH0YHBmcZbO6WEzjSoRFHI0+EuBSM34QeI1dr5BMbsThbe151j83lXIw+R/+vkZQ==" saltValue="HS4U7NdKfuqcitdXyvJmGg==" spinCount="100000" sheet="1" autoFilter="0"/>
  <protectedRanges>
    <protectedRange algorithmName="SHA-512" hashValue="DdWIwsh6mSCsNDLJX/lYnQr7zGB0tin0EDCcFBmZ9m1J5NF3RTuwcJq+Wyr/B+pjzZcV7fMBRvR8BQ2zgozofg==" saltValue="b3w+cuXx1cJAUkQTdxVibg==" spinCount="100000" sqref="L42:N51" name="POSTAZIONE3CB"/>
    <protectedRange algorithmName="SHA-512" hashValue="hPct8wxz5JNDPYTkfmxXaM4idYMSw1WSZBmK+7L5KbzC55fGI9Xk0ni2PeqHTkll2VtmRlnOZ8pNaYzNkTsmJQ==" saltValue="hSjfeNkjIZeSMM94HXVuww==" spinCount="100000" sqref="L39:N41" name="POSTAZIONE2CB"/>
    <protectedRange algorithmName="SHA-512" hashValue="HHHbz6Ha1k1LJs2Y4heNwZMkjbH+HvtfIXFoiQ524XgYYVOVomxE7n7DRuVtQBlO4Kwn82cm3FRp2dg4nsJ58A==" saltValue="3J9/KgAd5l9fMrSEUzsmWg==" spinCount="100000" sqref="L38:N38" name="POSTAZIONE3BB"/>
    <protectedRange algorithmName="SHA-512" hashValue="eDKlxKucBUPhInuZ2aVA9Qo35o5xdtqbsnNzcrh86X8O4IrQek+cUg302DM+EHe7xy9mXfU6bWshyTdWrHhFMA==" saltValue="kHOky1J+FBZ+uIprHRyPxA==" spinCount="100000" sqref="L35:N37" name="POSTAZIONE2BB"/>
    <protectedRange algorithmName="SHA-512" hashValue="iWgSLVTU0epo2TXSAdauNQdqNHjl4qK1H8moVv2YD3f0q0zHUobXmZsL2Xv/jaww85YNUXvfqQk+yOLvrlpOpA==" saltValue="wQyG3Y4mrW7EK1ujo0m3+Q==" spinCount="100000" sqref="L33:N34" name="POSTAZIONE3AB"/>
    <protectedRange algorithmName="SHA-512" hashValue="Ok/b8Spq+CbrTknla01jqcfk7r7JbrhE5eVOttMHdyHJSM/ZaJT/EU5C/G4s6dychTbCT7NCOZCL36rBs8s0OA==" saltValue="DugxY36UGYGPg0DadZIdbQ==" spinCount="100000" sqref="L25:N32" name="POSTAZIONE2AB"/>
    <protectedRange algorithmName="SHA-512" hashValue="3kncQM3TtOLDg56bJtsDcwnkLCQC31a5k2yObeZc4IGeUx0/M7i1BqGFMMVzP3eOLZNvWM1Qb6UGn/1X99NA8Q==" saltValue="3Pqfb2nHKkT1hvcHg1bhWQ==" spinCount="100000" sqref="L12:N24" name="POSTAZIONE1AB"/>
    <protectedRange algorithmName="SHA-512" hashValue="XSSYjdDDdBY8YcWy69mVaU5Z4MzHHDiKxN20+/FHUSNASq0fSVnmZX6TDPgtXzBCWh0vTi+zGsYAGb2DakBMDQ==" saltValue="rvJwyZYDG5Eo+uSFfBGMog==" spinCount="100000" sqref="I12:J24" name="POSTAZIONE1AA"/>
    <protectedRange algorithmName="SHA-512" hashValue="+q7VpnNJTqs2pmQin6cvoNY+nGYCgioQKt04olWufL8ZOQmZce4otnyOO5nCLG/RIdLCVEpYTr4NhDxFHYBo/g==" saltValue="1GLCwdFtbAEtV3nM5oTuqw==" spinCount="100000" sqref="I25:J32" name="POSTAZIONE2AA"/>
    <protectedRange algorithmName="SHA-512" hashValue="k6ftblg8JgJ7Q1Mk+NdqhcSmgd1VU0yOq2VUR2+qdrSotDv+b0PMNrp/HPdp4MgTf/JEONzd4DzPHGBvH/Hwwg==" saltValue="CuwAg4FYalLweWWSlLOuVw==" spinCount="100000" sqref="I33:J34" name="POSTAZIONE3AA"/>
    <protectedRange algorithmName="SHA-512" hashValue="d+vpzda4zsBaLs7Q2mKuOFNXn713GPhi+o0MGpzgfLYITDQweSFgbzFdLRtl0g/ek1tOwxSwhf25gi2N9BuzyQ==" saltValue="FwFXYfJAIldVvMTFMUB8Xw==" spinCount="100000" sqref="I35:J37" name="POSTAZIONE2BA"/>
    <protectedRange algorithmName="SHA-512" hashValue="IgnePs/WuK1lbzXsR0KCXFdgRK4yOt1g8xgeYkfFtx4NXEGqNjRxpCgtMmOB4spO8Q3lQLqX87klFabx791jlg==" saltValue="hpYb3TjngeBR0ZFvoEM9uA==" spinCount="100000" sqref="I38:J38" name="POSTAZIONE3BA"/>
    <protectedRange algorithmName="SHA-512" hashValue="g+eX1zuVs7CreDAZ8jitdm1mMMmEUq2vlSqpoJOcIsp3aKrchc07njoHOtLzAXXV9l/fBxoezVK4S+HB8z/ivg==" saltValue="gsIVGNhfNB+lPgvjAx8nHg==" spinCount="100000" sqref="I39:J41" name="POSTAZIONE2CA"/>
    <protectedRange algorithmName="SHA-512" hashValue="DNPMtMeX/g2GS4xYrHhZHOwdUnd6pWShMl116VZL/c48VBEwuFGGpIdDe//PAiUmib0FfH9gi6dhsPuREvnobA==" saltValue="I3FMAGQpI8gGUMd8PQDyUQ==" spinCount="100000" sqref="I42:J51" name="POSTAZIONE3CA"/>
  </protectedRanges>
  <autoFilter ref="A1:A55" xr:uid="{A0E8A00F-BE45-41DB-BB1C-F58A6CC63C23}"/>
  <dataConsolidate/>
  <mergeCells count="30">
    <mergeCell ref="L53:O53"/>
    <mergeCell ref="A5:A11"/>
    <mergeCell ref="J9:J11"/>
    <mergeCell ref="E9:E11"/>
    <mergeCell ref="N5:N9"/>
    <mergeCell ref="N10:N11"/>
    <mergeCell ref="O5:O8"/>
    <mergeCell ref="O9:O11"/>
    <mergeCell ref="K9:K11"/>
    <mergeCell ref="L10:L11"/>
    <mergeCell ref="L5:L9"/>
    <mergeCell ref="M5:M9"/>
    <mergeCell ref="M10:M11"/>
    <mergeCell ref="C53:F53"/>
    <mergeCell ref="P9:P11"/>
    <mergeCell ref="F5:H8"/>
    <mergeCell ref="R1:R11"/>
    <mergeCell ref="B5:B11"/>
    <mergeCell ref="C5:E8"/>
    <mergeCell ref="Q5:Q11"/>
    <mergeCell ref="C9:C11"/>
    <mergeCell ref="D9:D11"/>
    <mergeCell ref="F2:O2"/>
    <mergeCell ref="F3:O3"/>
    <mergeCell ref="B3:E3"/>
    <mergeCell ref="F9:F11"/>
    <mergeCell ref="G9:G11"/>
    <mergeCell ref="H9:H11"/>
    <mergeCell ref="I5:K8"/>
    <mergeCell ref="I9:I11"/>
  </mergeCells>
  <conditionalFormatting sqref="B112:O152">
    <cfRule type="expression" dxfId="9" priority="4">
      <formula>OR(CELL("COL") = COLUMN(),CELL("RIGA") = ROW())</formula>
    </cfRule>
  </conditionalFormatting>
  <conditionalFormatting sqref="P12:P52">
    <cfRule type="cellIs" dxfId="8" priority="1" operator="notEqual">
      <formula>0</formula>
    </cfRule>
  </conditionalFormatting>
  <dataValidations count="4">
    <dataValidation type="whole" allowBlank="1" showErrorMessage="1" errorTitle="Errore" error="Inserire un Numero" sqref="K12:K51" xr:uid="{AD3593EB-EE09-4684-912D-BCAF89D05815}">
      <formula1>J12</formula1>
      <formula2>$E12</formula2>
    </dataValidation>
    <dataValidation type="whole" operator="greaterThan" allowBlank="1" sqref="P9 Q1:Q5 P12:R1054 R1 T1:ALH1054 S1:S11 S52:S1054 D54:H1054 B12:C1054 D12:H52 M52:O52 M54:O1054 I52:L1054" xr:uid="{44C6E3C9-3A82-4F69-BDFD-A175C7F4E5CD}">
      <formula1>0</formula1>
      <formula2>0</formula2>
    </dataValidation>
    <dataValidation type="whole" operator="greaterThanOrEqual" allowBlank="1" sqref="O12:O51" xr:uid="{0FBD4FEF-379A-4AF3-B61A-4AC97F15EF5F}">
      <formula1>$K12</formula1>
    </dataValidation>
    <dataValidation type="whole" operator="lessThanOrEqual" allowBlank="1" showErrorMessage="1" errorTitle="Errore" error="Inserire un Numero:_x000a_- NON SUPERIORE al TOTALE dei VOTANTI" sqref="I12:J51 L12:N51" xr:uid="{15D67E16-4055-460D-96CA-577EAA972446}">
      <formula1>$H12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orientation="portrait" blackAndWhite="1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9D531-E279-4145-8A22-BABD19A5EFB2}">
  <sheetPr codeName="Foglio8">
    <pageSetUpPr fitToPage="1"/>
  </sheetPr>
  <dimension ref="A1:S56"/>
  <sheetViews>
    <sheetView showGridLines="0" topLeftCell="A20" zoomScale="150" zoomScaleNormal="150" workbookViewId="0">
      <selection activeCell="I55" sqref="I55"/>
    </sheetView>
  </sheetViews>
  <sheetFormatPr defaultColWidth="11.5703125" defaultRowHeight="12.75" customHeight="1"/>
  <cols>
    <col min="2" max="11" width="9" customWidth="1"/>
    <col min="12" max="12" width="12.42578125" customWidth="1"/>
    <col min="13" max="13" width="11.140625" customWidth="1"/>
    <col min="14" max="14" width="9" customWidth="1"/>
    <col min="15" max="15" width="9.7109375" customWidth="1"/>
    <col min="16" max="16" width="12.140625" style="1" customWidth="1"/>
    <col min="17" max="19" width="9" hidden="1" customWidth="1"/>
    <col min="20" max="996" width="9" customWidth="1"/>
  </cols>
  <sheetData>
    <row r="1" spans="1:19" ht="39" hidden="1" customHeight="1">
      <c r="A1" s="138" t="s">
        <v>29</v>
      </c>
      <c r="B1" s="1"/>
      <c r="E1" s="2"/>
      <c r="F1" s="2"/>
      <c r="G1" s="2"/>
      <c r="H1" s="2"/>
      <c r="R1" s="249" t="s">
        <v>30</v>
      </c>
    </row>
    <row r="2" spans="1:19" ht="18" customHeight="1">
      <c r="D2" s="76"/>
      <c r="E2" s="76"/>
      <c r="F2" s="254" t="str">
        <f>SEGGI!F2</f>
        <v>REFERENDUM ABROGATIVI DI DOMENICA 8 E LUNEDI’ 9 GIUGNO 2025</v>
      </c>
      <c r="G2" s="254"/>
      <c r="H2" s="254"/>
      <c r="I2" s="254"/>
      <c r="J2" s="254"/>
      <c r="K2" s="254"/>
      <c r="L2" s="254"/>
      <c r="M2" s="254"/>
      <c r="N2" s="254"/>
      <c r="O2" s="254"/>
      <c r="P2" s="34"/>
      <c r="R2" s="249"/>
    </row>
    <row r="3" spans="1:19" ht="18" customHeight="1">
      <c r="B3" s="256" t="s">
        <v>1</v>
      </c>
      <c r="C3" s="256"/>
      <c r="D3" s="256"/>
      <c r="E3" s="256"/>
      <c r="F3" s="255" t="s">
        <v>48</v>
      </c>
      <c r="G3" s="255"/>
      <c r="H3" s="255"/>
      <c r="I3" s="255"/>
      <c r="J3" s="255"/>
      <c r="K3" s="255"/>
      <c r="L3" s="255"/>
      <c r="M3" s="255"/>
      <c r="N3" s="255"/>
      <c r="O3" s="255"/>
      <c r="P3" s="34"/>
      <c r="R3" s="249"/>
    </row>
    <row r="4" spans="1:19" ht="12.75" customHeight="1" thickBot="1">
      <c r="P4" s="34"/>
      <c r="R4" s="249"/>
    </row>
    <row r="5" spans="1:19" ht="12.95" customHeight="1" thickBot="1">
      <c r="A5" s="260" t="str">
        <f>SEGGI!A4</f>
        <v>POSTAZIONE</v>
      </c>
      <c r="B5" s="180" t="s">
        <v>4</v>
      </c>
      <c r="C5" s="183" t="s">
        <v>5</v>
      </c>
      <c r="D5" s="184"/>
      <c r="E5" s="246"/>
      <c r="F5" s="245" t="s">
        <v>32</v>
      </c>
      <c r="G5" s="184"/>
      <c r="H5" s="246"/>
      <c r="I5" s="189" t="s">
        <v>33</v>
      </c>
      <c r="J5" s="190"/>
      <c r="K5" s="191"/>
      <c r="L5" s="273" t="s">
        <v>34</v>
      </c>
      <c r="M5" s="273" t="s">
        <v>35</v>
      </c>
      <c r="N5" s="263" t="s">
        <v>36</v>
      </c>
      <c r="O5" s="263" t="s">
        <v>37</v>
      </c>
      <c r="P5" s="34"/>
      <c r="Q5" s="250" t="s">
        <v>38</v>
      </c>
      <c r="R5" s="249"/>
    </row>
    <row r="6" spans="1:19" ht="46.5" customHeight="1" thickTop="1" thickBot="1">
      <c r="A6" s="260"/>
      <c r="B6" s="181"/>
      <c r="C6" s="186"/>
      <c r="D6" s="187"/>
      <c r="E6" s="248"/>
      <c r="F6" s="247"/>
      <c r="G6" s="187"/>
      <c r="H6" s="248"/>
      <c r="I6" s="192"/>
      <c r="J6" s="193"/>
      <c r="K6" s="194"/>
      <c r="L6" s="274"/>
      <c r="M6" s="274"/>
      <c r="N6" s="264"/>
      <c r="O6" s="264"/>
      <c r="Q6" s="251"/>
      <c r="R6" s="249"/>
    </row>
    <row r="7" spans="1:19" ht="13.5" thickTop="1" thickBot="1">
      <c r="A7" s="260"/>
      <c r="B7" s="181"/>
      <c r="C7" s="186"/>
      <c r="D7" s="187"/>
      <c r="E7" s="248"/>
      <c r="F7" s="247"/>
      <c r="G7" s="187"/>
      <c r="H7" s="248"/>
      <c r="I7" s="192"/>
      <c r="J7" s="193"/>
      <c r="K7" s="194"/>
      <c r="L7" s="274"/>
      <c r="M7" s="274"/>
      <c r="N7" s="264"/>
      <c r="O7" s="264"/>
      <c r="P7" s="34"/>
      <c r="Q7" s="252"/>
      <c r="R7" s="249"/>
    </row>
    <row r="8" spans="1:19" ht="13.5" thickTop="1" thickBot="1">
      <c r="A8" s="260"/>
      <c r="B8" s="181"/>
      <c r="C8" s="186"/>
      <c r="D8" s="187"/>
      <c r="E8" s="248"/>
      <c r="F8" s="247"/>
      <c r="G8" s="187"/>
      <c r="H8" s="248"/>
      <c r="I8" s="217"/>
      <c r="J8" s="218"/>
      <c r="K8" s="194"/>
      <c r="L8" s="274"/>
      <c r="M8" s="274"/>
      <c r="N8" s="264"/>
      <c r="O8" s="267"/>
      <c r="P8" s="34"/>
      <c r="Q8" s="252"/>
      <c r="R8" s="249"/>
    </row>
    <row r="9" spans="1:19" ht="12.75" customHeight="1" thickTop="1" thickBot="1">
      <c r="A9" s="260"/>
      <c r="B9" s="181"/>
      <c r="C9" s="200" t="s">
        <v>7</v>
      </c>
      <c r="D9" s="202" t="s">
        <v>8</v>
      </c>
      <c r="E9" s="204" t="s">
        <v>9</v>
      </c>
      <c r="F9" s="200" t="s">
        <v>7</v>
      </c>
      <c r="G9" s="202" t="s">
        <v>8</v>
      </c>
      <c r="H9" s="204" t="s">
        <v>9</v>
      </c>
      <c r="I9" s="257" t="s">
        <v>39</v>
      </c>
      <c r="J9" s="261" t="s">
        <v>40</v>
      </c>
      <c r="K9" s="268" t="s">
        <v>41</v>
      </c>
      <c r="L9" s="274"/>
      <c r="M9" s="274"/>
      <c r="N9" s="264"/>
      <c r="O9" s="268" t="s">
        <v>42</v>
      </c>
      <c r="P9" s="211" t="s">
        <v>21</v>
      </c>
      <c r="Q9" s="252"/>
      <c r="R9" s="249"/>
    </row>
    <row r="10" spans="1:19" ht="15.75" customHeight="1" thickTop="1" thickBot="1">
      <c r="A10" s="260"/>
      <c r="B10" s="181"/>
      <c r="C10" s="200"/>
      <c r="D10" s="202" t="s">
        <v>8</v>
      </c>
      <c r="E10" s="204" t="s">
        <v>13</v>
      </c>
      <c r="F10" s="200"/>
      <c r="G10" s="202" t="s">
        <v>8</v>
      </c>
      <c r="H10" s="204" t="s">
        <v>13</v>
      </c>
      <c r="I10" s="257"/>
      <c r="J10" s="261"/>
      <c r="K10" s="271"/>
      <c r="L10" s="271" t="s">
        <v>43</v>
      </c>
      <c r="M10" s="271" t="s">
        <v>44</v>
      </c>
      <c r="N10" s="265" t="s">
        <v>45</v>
      </c>
      <c r="O10" s="269"/>
      <c r="P10" s="212"/>
      <c r="Q10" s="252"/>
      <c r="R10" s="249"/>
    </row>
    <row r="11" spans="1:19" ht="13.5" thickTop="1" thickBot="1">
      <c r="A11" s="260"/>
      <c r="B11" s="182"/>
      <c r="C11" s="201"/>
      <c r="D11" s="203"/>
      <c r="E11" s="205" t="s">
        <v>13</v>
      </c>
      <c r="F11" s="201"/>
      <c r="G11" s="203"/>
      <c r="H11" s="205" t="s">
        <v>13</v>
      </c>
      <c r="I11" s="258"/>
      <c r="J11" s="262"/>
      <c r="K11" s="272"/>
      <c r="L11" s="272"/>
      <c r="M11" s="272"/>
      <c r="N11" s="266"/>
      <c r="O11" s="270"/>
      <c r="P11" s="213"/>
      <c r="Q11" s="253"/>
      <c r="R11" s="249"/>
    </row>
    <row r="12" spans="1:19" ht="15.6">
      <c r="A12" s="1">
        <f>SEGGI!A11</f>
        <v>1</v>
      </c>
      <c r="B12" s="84">
        <f>SEGGI!B11</f>
        <v>1</v>
      </c>
      <c r="C12" s="84">
        <f>SEGGI!C11</f>
        <v>325</v>
      </c>
      <c r="D12" s="84">
        <f>SEGGI!D11</f>
        <v>354</v>
      </c>
      <c r="E12" s="85">
        <f>SEGGI!E11</f>
        <v>679</v>
      </c>
      <c r="F12" s="86">
        <f>AFFLUENZA_REF_2!I11</f>
        <v>127</v>
      </c>
      <c r="G12" s="86">
        <f>AFFLUENZA_REF_2!J11</f>
        <v>119</v>
      </c>
      <c r="H12" s="86">
        <f>AFFLUENZA_REF_2!K11</f>
        <v>246</v>
      </c>
      <c r="I12" s="145">
        <v>217</v>
      </c>
      <c r="J12" s="145">
        <v>21</v>
      </c>
      <c r="K12" s="149">
        <f t="shared" ref="K12:K51" si="0">I12+J12</f>
        <v>238</v>
      </c>
      <c r="L12" s="16">
        <v>0</v>
      </c>
      <c r="M12" s="16">
        <v>7</v>
      </c>
      <c r="N12" s="16">
        <v>1</v>
      </c>
      <c r="O12" s="87">
        <f>SUM(K12+L12+M12+N12)</f>
        <v>246</v>
      </c>
      <c r="P12" s="146">
        <f t="shared" ref="P12:P52" si="1">$H12 - $O12</f>
        <v>0</v>
      </c>
      <c r="Q12">
        <v>1</v>
      </c>
      <c r="R12">
        <v>1</v>
      </c>
      <c r="S12">
        <f t="shared" ref="S12:S37" si="2">IF(ISBLANK(K12),E12,K12)</f>
        <v>238</v>
      </c>
    </row>
    <row r="13" spans="1:19" ht="15.6">
      <c r="A13" s="1">
        <f>SEGGI!A12</f>
        <v>1</v>
      </c>
      <c r="B13" s="35">
        <f>SEGGI!B12</f>
        <v>2</v>
      </c>
      <c r="C13" s="35">
        <f>SEGGI!C12</f>
        <v>403</v>
      </c>
      <c r="D13" s="35">
        <f>SEGGI!D12</f>
        <v>386</v>
      </c>
      <c r="E13" s="77">
        <f>SEGGI!E12</f>
        <v>789</v>
      </c>
      <c r="F13" s="82">
        <f>AFFLUENZA_REF_2!I12</f>
        <v>166</v>
      </c>
      <c r="G13" s="82">
        <f>AFFLUENZA_REF_2!J12</f>
        <v>171</v>
      </c>
      <c r="H13" s="82">
        <f>AFFLUENZA_REF_2!K12</f>
        <v>337</v>
      </c>
      <c r="I13" s="145">
        <v>298</v>
      </c>
      <c r="J13" s="145">
        <v>33</v>
      </c>
      <c r="K13" s="149">
        <f t="shared" si="0"/>
        <v>331</v>
      </c>
      <c r="L13" s="16">
        <v>0</v>
      </c>
      <c r="M13" s="16">
        <v>5</v>
      </c>
      <c r="N13" s="16">
        <v>1</v>
      </c>
      <c r="O13" s="87">
        <f t="shared" ref="O13:O51" si="3">SUM(K13+L13+M13+N13)</f>
        <v>337</v>
      </c>
      <c r="P13" s="146">
        <f t="shared" si="1"/>
        <v>0</v>
      </c>
      <c r="Q13">
        <v>1</v>
      </c>
      <c r="R13">
        <v>1</v>
      </c>
      <c r="S13">
        <f t="shared" si="2"/>
        <v>331</v>
      </c>
    </row>
    <row r="14" spans="1:19" ht="15.6">
      <c r="A14" s="1">
        <f>SEGGI!A13</f>
        <v>1</v>
      </c>
      <c r="B14" s="35">
        <f>SEGGI!B13</f>
        <v>3</v>
      </c>
      <c r="C14" s="35">
        <f>SEGGI!C13</f>
        <v>351</v>
      </c>
      <c r="D14" s="35">
        <f>SEGGI!D13</f>
        <v>407</v>
      </c>
      <c r="E14" s="77">
        <f>SEGGI!E13</f>
        <v>758</v>
      </c>
      <c r="F14" s="82">
        <f>AFFLUENZA_REF_2!I13</f>
        <v>161</v>
      </c>
      <c r="G14" s="82">
        <f>AFFLUENZA_REF_2!J13</f>
        <v>180</v>
      </c>
      <c r="H14" s="82">
        <f>AFFLUENZA_REF_2!K13</f>
        <v>341</v>
      </c>
      <c r="I14" s="145">
        <v>300</v>
      </c>
      <c r="J14" s="145">
        <v>32</v>
      </c>
      <c r="K14" s="149">
        <f t="shared" si="0"/>
        <v>332</v>
      </c>
      <c r="L14" s="16">
        <v>0</v>
      </c>
      <c r="M14" s="16">
        <v>7</v>
      </c>
      <c r="N14" s="16">
        <v>2</v>
      </c>
      <c r="O14" s="87">
        <f t="shared" si="3"/>
        <v>341</v>
      </c>
      <c r="P14" s="146">
        <f t="shared" si="1"/>
        <v>0</v>
      </c>
      <c r="Q14">
        <v>1</v>
      </c>
      <c r="R14">
        <v>1</v>
      </c>
      <c r="S14">
        <f t="shared" si="2"/>
        <v>332</v>
      </c>
    </row>
    <row r="15" spans="1:19" ht="15.6">
      <c r="A15" s="1">
        <f>SEGGI!A14</f>
        <v>1</v>
      </c>
      <c r="B15" s="35">
        <f>SEGGI!B14</f>
        <v>4</v>
      </c>
      <c r="C15" s="35">
        <f>SEGGI!C14</f>
        <v>342</v>
      </c>
      <c r="D15" s="35">
        <f>SEGGI!D14</f>
        <v>401</v>
      </c>
      <c r="E15" s="77">
        <f>SEGGI!E14</f>
        <v>743</v>
      </c>
      <c r="F15" s="82">
        <f>AFFLUENZA_REF_2!I14</f>
        <v>146</v>
      </c>
      <c r="G15" s="82">
        <f>AFFLUENZA_REF_2!J14</f>
        <v>178</v>
      </c>
      <c r="H15" s="82">
        <f>AFFLUENZA_REF_2!K14</f>
        <v>324</v>
      </c>
      <c r="I15" s="145">
        <v>289</v>
      </c>
      <c r="J15" s="145">
        <v>31</v>
      </c>
      <c r="K15" s="149">
        <f t="shared" si="0"/>
        <v>320</v>
      </c>
      <c r="L15" s="16">
        <v>0</v>
      </c>
      <c r="M15" s="16">
        <v>4</v>
      </c>
      <c r="N15" s="16">
        <v>0</v>
      </c>
      <c r="O15" s="87">
        <f t="shared" si="3"/>
        <v>324</v>
      </c>
      <c r="P15" s="146">
        <f t="shared" si="1"/>
        <v>0</v>
      </c>
      <c r="Q15">
        <v>1</v>
      </c>
      <c r="R15">
        <v>1</v>
      </c>
      <c r="S15">
        <f t="shared" si="2"/>
        <v>320</v>
      </c>
    </row>
    <row r="16" spans="1:19" ht="15.6">
      <c r="A16" s="1">
        <f>SEGGI!A15</f>
        <v>1</v>
      </c>
      <c r="B16" s="35">
        <f>SEGGI!B15</f>
        <v>5</v>
      </c>
      <c r="C16" s="35">
        <f>SEGGI!C15</f>
        <v>441</v>
      </c>
      <c r="D16" s="35">
        <f>SEGGI!D15</f>
        <v>504</v>
      </c>
      <c r="E16" s="77">
        <f>SEGGI!E15</f>
        <v>945</v>
      </c>
      <c r="F16" s="82">
        <f>AFFLUENZA_REF_2!I15</f>
        <v>179</v>
      </c>
      <c r="G16" s="82">
        <f>AFFLUENZA_REF_2!J15</f>
        <v>207</v>
      </c>
      <c r="H16" s="82">
        <f>AFFLUENZA_REF_2!K15</f>
        <v>386</v>
      </c>
      <c r="I16" s="145">
        <v>317</v>
      </c>
      <c r="J16" s="145">
        <v>60</v>
      </c>
      <c r="K16" s="149">
        <f t="shared" si="0"/>
        <v>377</v>
      </c>
      <c r="L16" s="16">
        <v>0</v>
      </c>
      <c r="M16" s="16">
        <v>8</v>
      </c>
      <c r="N16" s="16">
        <v>1</v>
      </c>
      <c r="O16" s="87">
        <f t="shared" si="3"/>
        <v>386</v>
      </c>
      <c r="P16" s="146">
        <f t="shared" si="1"/>
        <v>0</v>
      </c>
      <c r="Q16">
        <v>1</v>
      </c>
      <c r="R16">
        <v>1</v>
      </c>
      <c r="S16">
        <f t="shared" si="2"/>
        <v>377</v>
      </c>
    </row>
    <row r="17" spans="1:19" ht="15.6">
      <c r="A17" s="1">
        <f>SEGGI!A16</f>
        <v>1</v>
      </c>
      <c r="B17" s="35">
        <f>SEGGI!B16</f>
        <v>6</v>
      </c>
      <c r="C17" s="35">
        <f>SEGGI!C16</f>
        <v>299</v>
      </c>
      <c r="D17" s="35">
        <f>SEGGI!D16</f>
        <v>303</v>
      </c>
      <c r="E17" s="77">
        <f>SEGGI!E16</f>
        <v>602</v>
      </c>
      <c r="F17" s="82">
        <f>AFFLUENZA_REF_2!I16</f>
        <v>86</v>
      </c>
      <c r="G17" s="82">
        <f>AFFLUENZA_REF_2!J16</f>
        <v>95</v>
      </c>
      <c r="H17" s="82">
        <f>AFFLUENZA_REF_2!K16</f>
        <v>181</v>
      </c>
      <c r="I17" s="145">
        <v>156</v>
      </c>
      <c r="J17" s="145">
        <v>15</v>
      </c>
      <c r="K17" s="149">
        <f t="shared" si="0"/>
        <v>171</v>
      </c>
      <c r="L17" s="16">
        <v>0</v>
      </c>
      <c r="M17" s="16">
        <v>8</v>
      </c>
      <c r="N17" s="16">
        <v>2</v>
      </c>
      <c r="O17" s="87">
        <f t="shared" si="3"/>
        <v>181</v>
      </c>
      <c r="P17" s="146">
        <f t="shared" si="1"/>
        <v>0</v>
      </c>
      <c r="Q17">
        <v>1</v>
      </c>
      <c r="R17">
        <v>1</v>
      </c>
      <c r="S17">
        <f t="shared" si="2"/>
        <v>171</v>
      </c>
    </row>
    <row r="18" spans="1:19" ht="15.6">
      <c r="A18" s="1">
        <f>SEGGI!A17</f>
        <v>1</v>
      </c>
      <c r="B18" s="35">
        <f>SEGGI!B17</f>
        <v>7</v>
      </c>
      <c r="C18" s="35">
        <f>SEGGI!C17</f>
        <v>390</v>
      </c>
      <c r="D18" s="35">
        <f>SEGGI!D17</f>
        <v>384</v>
      </c>
      <c r="E18" s="77">
        <f>SEGGI!E17</f>
        <v>774</v>
      </c>
      <c r="F18" s="82">
        <f>AFFLUENZA_REF_2!I17</f>
        <v>149</v>
      </c>
      <c r="G18" s="82">
        <f>AFFLUENZA_REF_2!J17</f>
        <v>149</v>
      </c>
      <c r="H18" s="82">
        <f>AFFLUENZA_REF_2!K17</f>
        <v>298</v>
      </c>
      <c r="I18" s="145">
        <v>254</v>
      </c>
      <c r="J18" s="145">
        <v>38</v>
      </c>
      <c r="K18" s="149">
        <f t="shared" si="0"/>
        <v>292</v>
      </c>
      <c r="L18" s="16">
        <v>0</v>
      </c>
      <c r="M18" s="16">
        <v>3</v>
      </c>
      <c r="N18" s="16">
        <v>3</v>
      </c>
      <c r="O18" s="87">
        <f t="shared" si="3"/>
        <v>298</v>
      </c>
      <c r="P18" s="146">
        <f t="shared" si="1"/>
        <v>0</v>
      </c>
      <c r="Q18">
        <v>1</v>
      </c>
      <c r="R18">
        <v>1</v>
      </c>
      <c r="S18">
        <f t="shared" si="2"/>
        <v>292</v>
      </c>
    </row>
    <row r="19" spans="1:19" ht="15.6">
      <c r="A19" s="1">
        <f>SEGGI!A18</f>
        <v>1</v>
      </c>
      <c r="B19" s="35">
        <f>SEGGI!B18</f>
        <v>8</v>
      </c>
      <c r="C19" s="35">
        <f>SEGGI!C18</f>
        <v>429</v>
      </c>
      <c r="D19" s="35">
        <f>SEGGI!D18</f>
        <v>470</v>
      </c>
      <c r="E19" s="77">
        <f>SEGGI!E18</f>
        <v>899</v>
      </c>
      <c r="F19" s="82">
        <f>AFFLUENZA_REF_2!I18</f>
        <v>178</v>
      </c>
      <c r="G19" s="82">
        <f>AFFLUENZA_REF_2!J18</f>
        <v>190</v>
      </c>
      <c r="H19" s="82">
        <f>AFFLUENZA_REF_2!K18</f>
        <v>368</v>
      </c>
      <c r="I19" s="145">
        <v>310</v>
      </c>
      <c r="J19" s="145">
        <v>51</v>
      </c>
      <c r="K19" s="149">
        <f t="shared" si="0"/>
        <v>361</v>
      </c>
      <c r="L19" s="16">
        <v>0</v>
      </c>
      <c r="M19" s="16">
        <v>5</v>
      </c>
      <c r="N19" s="16">
        <v>2</v>
      </c>
      <c r="O19" s="87">
        <f t="shared" si="3"/>
        <v>368</v>
      </c>
      <c r="P19" s="146">
        <f t="shared" si="1"/>
        <v>0</v>
      </c>
      <c r="Q19">
        <v>1</v>
      </c>
      <c r="R19">
        <v>1</v>
      </c>
      <c r="S19">
        <f t="shared" si="2"/>
        <v>361</v>
      </c>
    </row>
    <row r="20" spans="1:19" ht="15.6">
      <c r="A20" s="1">
        <f>SEGGI!A19</f>
        <v>1</v>
      </c>
      <c r="B20" s="35">
        <f>SEGGI!B19</f>
        <v>9</v>
      </c>
      <c r="C20" s="35">
        <f>SEGGI!C19</f>
        <v>367</v>
      </c>
      <c r="D20" s="35">
        <f>SEGGI!D19</f>
        <v>390</v>
      </c>
      <c r="E20" s="77">
        <f>SEGGI!E19</f>
        <v>757</v>
      </c>
      <c r="F20" s="82">
        <f>AFFLUENZA_REF_2!I19</f>
        <v>148</v>
      </c>
      <c r="G20" s="82">
        <f>AFFLUENZA_REF_2!J19</f>
        <v>161</v>
      </c>
      <c r="H20" s="82">
        <f>AFFLUENZA_REF_2!K19</f>
        <v>309</v>
      </c>
      <c r="I20" s="145">
        <v>276</v>
      </c>
      <c r="J20" s="145">
        <v>25</v>
      </c>
      <c r="K20" s="149">
        <f t="shared" si="0"/>
        <v>301</v>
      </c>
      <c r="L20" s="16">
        <v>0</v>
      </c>
      <c r="M20" s="16">
        <v>7</v>
      </c>
      <c r="N20" s="16">
        <v>1</v>
      </c>
      <c r="O20" s="87">
        <f t="shared" si="3"/>
        <v>309</v>
      </c>
      <c r="P20" s="146">
        <f t="shared" si="1"/>
        <v>0</v>
      </c>
      <c r="Q20">
        <v>1</v>
      </c>
      <c r="R20">
        <v>1</v>
      </c>
      <c r="S20">
        <f t="shared" si="2"/>
        <v>301</v>
      </c>
    </row>
    <row r="21" spans="1:19" ht="15.6">
      <c r="A21" s="1">
        <f>SEGGI!A20</f>
        <v>1</v>
      </c>
      <c r="B21" s="35">
        <f>SEGGI!B20</f>
        <v>10</v>
      </c>
      <c r="C21" s="35">
        <f>SEGGI!C20</f>
        <v>366</v>
      </c>
      <c r="D21" s="35">
        <f>SEGGI!D20</f>
        <v>396</v>
      </c>
      <c r="E21" s="77">
        <f>SEGGI!E20</f>
        <v>762</v>
      </c>
      <c r="F21" s="82">
        <f>AFFLUENZA_REF_2!I20</f>
        <v>147</v>
      </c>
      <c r="G21" s="82">
        <f>AFFLUENZA_REF_2!J20</f>
        <v>145</v>
      </c>
      <c r="H21" s="82">
        <f>AFFLUENZA_REF_2!K20</f>
        <v>292</v>
      </c>
      <c r="I21" s="145">
        <v>241</v>
      </c>
      <c r="J21" s="145">
        <v>47</v>
      </c>
      <c r="K21" s="149">
        <f t="shared" si="0"/>
        <v>288</v>
      </c>
      <c r="L21" s="16">
        <v>0</v>
      </c>
      <c r="M21" s="16">
        <v>3</v>
      </c>
      <c r="N21" s="16">
        <v>1</v>
      </c>
      <c r="O21" s="87">
        <f t="shared" si="3"/>
        <v>292</v>
      </c>
      <c r="P21" s="146">
        <f t="shared" si="1"/>
        <v>0</v>
      </c>
      <c r="Q21">
        <v>1</v>
      </c>
      <c r="R21">
        <v>1</v>
      </c>
      <c r="S21">
        <f t="shared" si="2"/>
        <v>288</v>
      </c>
    </row>
    <row r="22" spans="1:19" ht="15.6">
      <c r="A22" s="1">
        <f>SEGGI!A21</f>
        <v>1</v>
      </c>
      <c r="B22" s="35">
        <f>SEGGI!B21</f>
        <v>11</v>
      </c>
      <c r="C22" s="35">
        <f>SEGGI!C21</f>
        <v>358</v>
      </c>
      <c r="D22" s="35">
        <f>SEGGI!D21</f>
        <v>360</v>
      </c>
      <c r="E22" s="77">
        <f>SEGGI!E21</f>
        <v>718</v>
      </c>
      <c r="F22" s="82">
        <f>AFFLUENZA_REF_2!I21</f>
        <v>116</v>
      </c>
      <c r="G22" s="82">
        <f>AFFLUENZA_REF_2!J21</f>
        <v>126</v>
      </c>
      <c r="H22" s="82">
        <f>AFFLUENZA_REF_2!K21</f>
        <v>242</v>
      </c>
      <c r="I22" s="145">
        <v>220</v>
      </c>
      <c r="J22" s="145">
        <v>19</v>
      </c>
      <c r="K22" s="149">
        <f t="shared" si="0"/>
        <v>239</v>
      </c>
      <c r="L22" s="16">
        <v>0</v>
      </c>
      <c r="M22" s="16">
        <v>2</v>
      </c>
      <c r="N22" s="16">
        <v>1</v>
      </c>
      <c r="O22" s="87">
        <f t="shared" si="3"/>
        <v>242</v>
      </c>
      <c r="P22" s="146">
        <f t="shared" si="1"/>
        <v>0</v>
      </c>
      <c r="Q22">
        <v>1</v>
      </c>
      <c r="R22">
        <v>1</v>
      </c>
      <c r="S22">
        <f t="shared" si="2"/>
        <v>239</v>
      </c>
    </row>
    <row r="23" spans="1:19" ht="15.6">
      <c r="A23" s="1">
        <f>SEGGI!A22</f>
        <v>1</v>
      </c>
      <c r="B23" s="35">
        <f>SEGGI!B22</f>
        <v>12</v>
      </c>
      <c r="C23" s="35">
        <f>SEGGI!C22</f>
        <v>455</v>
      </c>
      <c r="D23" s="35">
        <f>SEGGI!D22</f>
        <v>447</v>
      </c>
      <c r="E23" s="77">
        <f>SEGGI!E22</f>
        <v>902</v>
      </c>
      <c r="F23" s="82">
        <f>AFFLUENZA_REF_2!I22</f>
        <v>150</v>
      </c>
      <c r="G23" s="82">
        <f>AFFLUENZA_REF_2!J22</f>
        <v>157</v>
      </c>
      <c r="H23" s="82">
        <f>AFFLUENZA_REF_2!K22</f>
        <v>307</v>
      </c>
      <c r="I23" s="145">
        <v>262</v>
      </c>
      <c r="J23" s="145">
        <v>41</v>
      </c>
      <c r="K23" s="149">
        <f t="shared" si="0"/>
        <v>303</v>
      </c>
      <c r="L23" s="16">
        <v>0</v>
      </c>
      <c r="M23" s="16">
        <v>2</v>
      </c>
      <c r="N23" s="16">
        <v>2</v>
      </c>
      <c r="O23" s="87">
        <f t="shared" si="3"/>
        <v>307</v>
      </c>
      <c r="P23" s="146">
        <f t="shared" si="1"/>
        <v>0</v>
      </c>
      <c r="Q23">
        <v>1</v>
      </c>
      <c r="R23">
        <v>1</v>
      </c>
      <c r="S23">
        <f t="shared" si="2"/>
        <v>303</v>
      </c>
    </row>
    <row r="24" spans="1:19" ht="15.6">
      <c r="A24" s="1">
        <f>SEGGI!A23</f>
        <v>1</v>
      </c>
      <c r="B24" s="35">
        <f>SEGGI!B23</f>
        <v>13</v>
      </c>
      <c r="C24" s="35">
        <f>SEGGI!C23</f>
        <v>397</v>
      </c>
      <c r="D24" s="35">
        <f>SEGGI!D23</f>
        <v>446</v>
      </c>
      <c r="E24" s="77">
        <f>SEGGI!E23</f>
        <v>843</v>
      </c>
      <c r="F24" s="82">
        <f>AFFLUENZA_REF_2!I23</f>
        <v>187</v>
      </c>
      <c r="G24" s="82">
        <f>AFFLUENZA_REF_2!J23</f>
        <v>207</v>
      </c>
      <c r="H24" s="82">
        <f>AFFLUENZA_REF_2!K23</f>
        <v>394</v>
      </c>
      <c r="I24" s="145">
        <v>333</v>
      </c>
      <c r="J24" s="145">
        <v>48</v>
      </c>
      <c r="K24" s="149">
        <f t="shared" si="0"/>
        <v>381</v>
      </c>
      <c r="L24" s="16">
        <v>0</v>
      </c>
      <c r="M24" s="16">
        <v>9</v>
      </c>
      <c r="N24" s="16">
        <v>4</v>
      </c>
      <c r="O24" s="87">
        <f t="shared" si="3"/>
        <v>394</v>
      </c>
      <c r="P24" s="146">
        <f t="shared" si="1"/>
        <v>0</v>
      </c>
      <c r="Q24">
        <v>1</v>
      </c>
      <c r="R24">
        <v>1</v>
      </c>
      <c r="S24">
        <f t="shared" si="2"/>
        <v>381</v>
      </c>
    </row>
    <row r="25" spans="1:19" ht="15.6">
      <c r="A25" s="1">
        <f>SEGGI!A24</f>
        <v>2</v>
      </c>
      <c r="B25" s="62">
        <f>SEGGI!B24</f>
        <v>14</v>
      </c>
      <c r="C25" s="62">
        <f>SEGGI!C24</f>
        <v>348</v>
      </c>
      <c r="D25" s="62">
        <f>SEGGI!D24</f>
        <v>448</v>
      </c>
      <c r="E25" s="78">
        <f>SEGGI!E24</f>
        <v>796</v>
      </c>
      <c r="F25" s="88">
        <f>AFFLUENZA_REF_2!I24</f>
        <v>128</v>
      </c>
      <c r="G25" s="88">
        <f>AFFLUENZA_REF_2!J24</f>
        <v>163</v>
      </c>
      <c r="H25" s="88">
        <f>AFFLUENZA_REF_2!K24</f>
        <v>291</v>
      </c>
      <c r="I25" s="145">
        <v>241</v>
      </c>
      <c r="J25" s="145">
        <v>45</v>
      </c>
      <c r="K25" s="150">
        <f t="shared" si="0"/>
        <v>286</v>
      </c>
      <c r="L25" s="16">
        <v>0</v>
      </c>
      <c r="M25" s="16">
        <v>2</v>
      </c>
      <c r="N25" s="16">
        <v>3</v>
      </c>
      <c r="O25" s="93">
        <f t="shared" si="3"/>
        <v>291</v>
      </c>
      <c r="P25" s="147">
        <f t="shared" si="1"/>
        <v>0</v>
      </c>
      <c r="Q25">
        <v>2</v>
      </c>
      <c r="R25">
        <v>2</v>
      </c>
      <c r="S25">
        <f t="shared" si="2"/>
        <v>286</v>
      </c>
    </row>
    <row r="26" spans="1:19" ht="15.6">
      <c r="A26" s="1">
        <f>SEGGI!A25</f>
        <v>2</v>
      </c>
      <c r="B26" s="63">
        <f>SEGGI!B25</f>
        <v>15</v>
      </c>
      <c r="C26" s="63">
        <f>SEGGI!C25</f>
        <v>335</v>
      </c>
      <c r="D26" s="63">
        <f>SEGGI!D25</f>
        <v>354</v>
      </c>
      <c r="E26" s="79">
        <f>SEGGI!E25</f>
        <v>689</v>
      </c>
      <c r="F26" s="88">
        <f>AFFLUENZA_REF_2!I25</f>
        <v>125</v>
      </c>
      <c r="G26" s="88">
        <f>AFFLUENZA_REF_2!J25</f>
        <v>122</v>
      </c>
      <c r="H26" s="88">
        <f>AFFLUENZA_REF_2!K25</f>
        <v>247</v>
      </c>
      <c r="I26" s="145">
        <v>196</v>
      </c>
      <c r="J26" s="145">
        <v>43</v>
      </c>
      <c r="K26" s="150">
        <f t="shared" si="0"/>
        <v>239</v>
      </c>
      <c r="L26" s="16">
        <v>0</v>
      </c>
      <c r="M26" s="16">
        <v>6</v>
      </c>
      <c r="N26" s="16">
        <v>2</v>
      </c>
      <c r="O26" s="93">
        <f t="shared" si="3"/>
        <v>247</v>
      </c>
      <c r="P26" s="147">
        <f t="shared" si="1"/>
        <v>0</v>
      </c>
      <c r="Q26">
        <v>2</v>
      </c>
      <c r="R26">
        <v>2</v>
      </c>
      <c r="S26">
        <f t="shared" si="2"/>
        <v>239</v>
      </c>
    </row>
    <row r="27" spans="1:19" ht="15.6">
      <c r="A27" s="1">
        <f>SEGGI!A26</f>
        <v>2</v>
      </c>
      <c r="B27" s="63">
        <f>SEGGI!B26</f>
        <v>16</v>
      </c>
      <c r="C27" s="63">
        <f>SEGGI!C26</f>
        <v>358</v>
      </c>
      <c r="D27" s="63">
        <f>SEGGI!D26</f>
        <v>361</v>
      </c>
      <c r="E27" s="79">
        <f>SEGGI!E26</f>
        <v>719</v>
      </c>
      <c r="F27" s="88">
        <f>AFFLUENZA_REF_2!I26</f>
        <v>149</v>
      </c>
      <c r="G27" s="88">
        <f>AFFLUENZA_REF_2!J26</f>
        <v>174</v>
      </c>
      <c r="H27" s="88">
        <f>AFFLUENZA_REF_2!K26</f>
        <v>323</v>
      </c>
      <c r="I27" s="145">
        <v>272</v>
      </c>
      <c r="J27" s="145">
        <v>43</v>
      </c>
      <c r="K27" s="150">
        <f t="shared" si="0"/>
        <v>315</v>
      </c>
      <c r="L27" s="16">
        <v>0</v>
      </c>
      <c r="M27" s="16">
        <v>5</v>
      </c>
      <c r="N27" s="16">
        <v>3</v>
      </c>
      <c r="O27" s="93">
        <f t="shared" si="3"/>
        <v>323</v>
      </c>
      <c r="P27" s="147">
        <f t="shared" si="1"/>
        <v>0</v>
      </c>
      <c r="Q27">
        <v>2</v>
      </c>
      <c r="R27">
        <v>2</v>
      </c>
      <c r="S27">
        <f t="shared" si="2"/>
        <v>315</v>
      </c>
    </row>
    <row r="28" spans="1:19" ht="15.6">
      <c r="A28" s="1">
        <f>SEGGI!A27</f>
        <v>2</v>
      </c>
      <c r="B28" s="63">
        <f>SEGGI!B27</f>
        <v>17</v>
      </c>
      <c r="C28" s="63">
        <f>SEGGI!C27</f>
        <v>410</v>
      </c>
      <c r="D28" s="63">
        <f>SEGGI!D27</f>
        <v>426</v>
      </c>
      <c r="E28" s="79">
        <f>SEGGI!E27</f>
        <v>836</v>
      </c>
      <c r="F28" s="88">
        <f>AFFLUENZA_REF_2!I27</f>
        <v>156</v>
      </c>
      <c r="G28" s="88">
        <f>AFFLUENZA_REF_2!J27</f>
        <v>177</v>
      </c>
      <c r="H28" s="88">
        <f>AFFLUENZA_REF_2!K27</f>
        <v>333</v>
      </c>
      <c r="I28" s="145">
        <v>297</v>
      </c>
      <c r="J28" s="145">
        <v>29</v>
      </c>
      <c r="K28" s="150">
        <f t="shared" si="0"/>
        <v>326</v>
      </c>
      <c r="L28" s="16">
        <v>0</v>
      </c>
      <c r="M28" s="16">
        <v>4</v>
      </c>
      <c r="N28" s="16">
        <v>3</v>
      </c>
      <c r="O28" s="93">
        <f t="shared" si="3"/>
        <v>333</v>
      </c>
      <c r="P28" s="147">
        <f t="shared" si="1"/>
        <v>0</v>
      </c>
      <c r="Q28">
        <v>2</v>
      </c>
      <c r="R28">
        <v>2</v>
      </c>
      <c r="S28">
        <f t="shared" si="2"/>
        <v>326</v>
      </c>
    </row>
    <row r="29" spans="1:19" ht="15.6">
      <c r="A29" s="1">
        <f>SEGGI!A28</f>
        <v>2</v>
      </c>
      <c r="B29" s="63">
        <f>SEGGI!B28</f>
        <v>18</v>
      </c>
      <c r="C29" s="63">
        <f>SEGGI!C28</f>
        <v>458</v>
      </c>
      <c r="D29" s="63">
        <f>SEGGI!D28</f>
        <v>444</v>
      </c>
      <c r="E29" s="79">
        <f>SEGGI!E28</f>
        <v>902</v>
      </c>
      <c r="F29" s="88">
        <f>AFFLUENZA_REF_2!I28</f>
        <v>187</v>
      </c>
      <c r="G29" s="88">
        <f>AFFLUENZA_REF_2!J28</f>
        <v>203</v>
      </c>
      <c r="H29" s="88">
        <f>AFFLUENZA_REF_2!K28</f>
        <v>390</v>
      </c>
      <c r="I29" s="145">
        <v>341</v>
      </c>
      <c r="J29" s="145">
        <v>41</v>
      </c>
      <c r="K29" s="150">
        <f t="shared" si="0"/>
        <v>382</v>
      </c>
      <c r="L29" s="16">
        <v>0</v>
      </c>
      <c r="M29" s="16">
        <v>6</v>
      </c>
      <c r="N29" s="16">
        <v>2</v>
      </c>
      <c r="O29" s="93">
        <f t="shared" si="3"/>
        <v>390</v>
      </c>
      <c r="P29" s="147">
        <f t="shared" si="1"/>
        <v>0</v>
      </c>
      <c r="Q29">
        <v>2</v>
      </c>
      <c r="R29">
        <v>2</v>
      </c>
      <c r="S29">
        <f t="shared" si="2"/>
        <v>382</v>
      </c>
    </row>
    <row r="30" spans="1:19" ht="15.6">
      <c r="A30" s="1">
        <f>SEGGI!A29</f>
        <v>2</v>
      </c>
      <c r="B30" s="63">
        <f>SEGGI!B29</f>
        <v>19</v>
      </c>
      <c r="C30" s="63">
        <f>SEGGI!C29</f>
        <v>415</v>
      </c>
      <c r="D30" s="63">
        <f>SEGGI!D29</f>
        <v>433</v>
      </c>
      <c r="E30" s="79">
        <f>SEGGI!E29</f>
        <v>848</v>
      </c>
      <c r="F30" s="88">
        <f>AFFLUENZA_REF_2!I29</f>
        <v>154</v>
      </c>
      <c r="G30" s="88">
        <f>AFFLUENZA_REF_2!J29</f>
        <v>157</v>
      </c>
      <c r="H30" s="88">
        <f>AFFLUENZA_REF_2!K29</f>
        <v>311</v>
      </c>
      <c r="I30" s="145">
        <v>267</v>
      </c>
      <c r="J30" s="145">
        <v>38</v>
      </c>
      <c r="K30" s="150">
        <f t="shared" si="0"/>
        <v>305</v>
      </c>
      <c r="L30" s="16">
        <v>0</v>
      </c>
      <c r="M30" s="16">
        <v>5</v>
      </c>
      <c r="N30" s="16">
        <v>1</v>
      </c>
      <c r="O30" s="93">
        <f t="shared" si="3"/>
        <v>311</v>
      </c>
      <c r="P30" s="147">
        <f t="shared" si="1"/>
        <v>0</v>
      </c>
      <c r="Q30">
        <v>2</v>
      </c>
      <c r="R30">
        <v>2</v>
      </c>
      <c r="S30">
        <f t="shared" si="2"/>
        <v>305</v>
      </c>
    </row>
    <row r="31" spans="1:19" ht="15.6">
      <c r="A31" s="1">
        <f>SEGGI!A30</f>
        <v>2</v>
      </c>
      <c r="B31" s="63">
        <f>SEGGI!B30</f>
        <v>20</v>
      </c>
      <c r="C31" s="63">
        <f>SEGGI!C30</f>
        <v>446</v>
      </c>
      <c r="D31" s="63">
        <f>SEGGI!D30</f>
        <v>442</v>
      </c>
      <c r="E31" s="79">
        <f>SEGGI!E30</f>
        <v>888</v>
      </c>
      <c r="F31" s="88">
        <f>AFFLUENZA_REF_2!I30</f>
        <v>164</v>
      </c>
      <c r="G31" s="88">
        <f>AFFLUENZA_REF_2!J30</f>
        <v>165</v>
      </c>
      <c r="H31" s="88">
        <f>AFFLUENZA_REF_2!K30</f>
        <v>329</v>
      </c>
      <c r="I31" s="145">
        <v>290</v>
      </c>
      <c r="J31" s="145">
        <v>29</v>
      </c>
      <c r="K31" s="150">
        <f t="shared" si="0"/>
        <v>319</v>
      </c>
      <c r="L31" s="16">
        <v>0</v>
      </c>
      <c r="M31" s="16">
        <v>9</v>
      </c>
      <c r="N31" s="16">
        <v>1</v>
      </c>
      <c r="O31" s="93">
        <f t="shared" si="3"/>
        <v>329</v>
      </c>
      <c r="P31" s="147">
        <f t="shared" si="1"/>
        <v>0</v>
      </c>
      <c r="Q31">
        <v>2</v>
      </c>
      <c r="R31">
        <v>2</v>
      </c>
      <c r="S31">
        <f t="shared" si="2"/>
        <v>319</v>
      </c>
    </row>
    <row r="32" spans="1:19" ht="15.6">
      <c r="A32" s="1">
        <f>SEGGI!A31</f>
        <v>2</v>
      </c>
      <c r="B32" s="152">
        <f>SEGGI!B31</f>
        <v>21</v>
      </c>
      <c r="C32" s="152">
        <f>SEGGI!C31</f>
        <v>436</v>
      </c>
      <c r="D32" s="152">
        <f>SEGGI!D31</f>
        <v>393</v>
      </c>
      <c r="E32" s="153">
        <f>SEGGI!E31</f>
        <v>829</v>
      </c>
      <c r="F32" s="88">
        <f>AFFLUENZA_REF_2!I31</f>
        <v>156</v>
      </c>
      <c r="G32" s="88">
        <f>AFFLUENZA_REF_2!J31</f>
        <v>156</v>
      </c>
      <c r="H32" s="88">
        <f>AFFLUENZA_REF_2!K31</f>
        <v>312</v>
      </c>
      <c r="I32" s="145">
        <v>264</v>
      </c>
      <c r="J32" s="145">
        <v>42</v>
      </c>
      <c r="K32" s="150">
        <f t="shared" si="0"/>
        <v>306</v>
      </c>
      <c r="L32" s="16">
        <v>0</v>
      </c>
      <c r="M32" s="16">
        <v>5</v>
      </c>
      <c r="N32" s="16">
        <v>1</v>
      </c>
      <c r="O32" s="93">
        <f t="shared" si="3"/>
        <v>312</v>
      </c>
      <c r="P32" s="147">
        <f t="shared" si="1"/>
        <v>0</v>
      </c>
      <c r="Q32">
        <v>2</v>
      </c>
      <c r="R32">
        <v>2</v>
      </c>
      <c r="S32">
        <f t="shared" si="2"/>
        <v>306</v>
      </c>
    </row>
    <row r="33" spans="1:19" ht="15.6">
      <c r="A33" s="1">
        <f>SEGGI!A32</f>
        <v>3</v>
      </c>
      <c r="B33" s="89">
        <f>SEGGI!B32</f>
        <v>22</v>
      </c>
      <c r="C33" s="89">
        <f>SEGGI!C32</f>
        <v>413</v>
      </c>
      <c r="D33" s="89">
        <f>SEGGI!D32</f>
        <v>453</v>
      </c>
      <c r="E33" s="90">
        <f>SEGGI!E32</f>
        <v>866</v>
      </c>
      <c r="F33" s="83">
        <f>AFFLUENZA_REF_2!I32</f>
        <v>179</v>
      </c>
      <c r="G33" s="83">
        <f>AFFLUENZA_REF_2!J32</f>
        <v>211</v>
      </c>
      <c r="H33" s="83">
        <f>AFFLUENZA_REF_2!K32</f>
        <v>390</v>
      </c>
      <c r="I33" s="145">
        <v>330</v>
      </c>
      <c r="J33" s="145">
        <v>54</v>
      </c>
      <c r="K33" s="151">
        <f t="shared" si="0"/>
        <v>384</v>
      </c>
      <c r="L33" s="16">
        <v>0</v>
      </c>
      <c r="M33" s="16">
        <v>5</v>
      </c>
      <c r="N33" s="16">
        <v>1</v>
      </c>
      <c r="O33" s="92">
        <f t="shared" si="3"/>
        <v>390</v>
      </c>
      <c r="P33" s="148">
        <f t="shared" si="1"/>
        <v>0</v>
      </c>
      <c r="Q33">
        <v>3</v>
      </c>
      <c r="R33">
        <v>3</v>
      </c>
      <c r="S33">
        <f t="shared" si="2"/>
        <v>384</v>
      </c>
    </row>
    <row r="34" spans="1:19" ht="15.6">
      <c r="A34" s="1">
        <f>SEGGI!A33</f>
        <v>3</v>
      </c>
      <c r="B34" s="74">
        <f>SEGGI!B33</f>
        <v>23</v>
      </c>
      <c r="C34" s="74">
        <f>SEGGI!C33</f>
        <v>420</v>
      </c>
      <c r="D34" s="74">
        <f>SEGGI!D33</f>
        <v>445</v>
      </c>
      <c r="E34" s="81">
        <f>SEGGI!E33</f>
        <v>865</v>
      </c>
      <c r="F34" s="83">
        <f>AFFLUENZA_REF_2!I33</f>
        <v>174</v>
      </c>
      <c r="G34" s="83">
        <f>AFFLUENZA_REF_2!J33</f>
        <v>210</v>
      </c>
      <c r="H34" s="83">
        <f>AFFLUENZA_REF_2!K33</f>
        <v>384</v>
      </c>
      <c r="I34" s="145">
        <v>329</v>
      </c>
      <c r="J34" s="145">
        <v>47</v>
      </c>
      <c r="K34" s="151">
        <f t="shared" si="0"/>
        <v>376</v>
      </c>
      <c r="L34" s="16">
        <v>0</v>
      </c>
      <c r="M34" s="16">
        <v>6</v>
      </c>
      <c r="N34" s="16">
        <v>2</v>
      </c>
      <c r="O34" s="92">
        <f t="shared" si="3"/>
        <v>384</v>
      </c>
      <c r="P34" s="148">
        <f t="shared" si="1"/>
        <v>0</v>
      </c>
      <c r="Q34">
        <v>3</v>
      </c>
      <c r="R34">
        <v>3</v>
      </c>
      <c r="S34">
        <f t="shared" si="2"/>
        <v>376</v>
      </c>
    </row>
    <row r="35" spans="1:19" ht="15.6">
      <c r="A35" s="1">
        <f>SEGGI!A34</f>
        <v>2</v>
      </c>
      <c r="B35" s="154">
        <f>SEGGI!B34</f>
        <v>24</v>
      </c>
      <c r="C35" s="154">
        <f>SEGGI!C34</f>
        <v>345</v>
      </c>
      <c r="D35" s="154">
        <f>SEGGI!D34</f>
        <v>380</v>
      </c>
      <c r="E35" s="155">
        <f>SEGGI!E34</f>
        <v>725</v>
      </c>
      <c r="F35" s="88">
        <f>AFFLUENZA_REF_2!I34</f>
        <v>137</v>
      </c>
      <c r="G35" s="88">
        <f>AFFLUENZA_REF_2!J34</f>
        <v>143</v>
      </c>
      <c r="H35" s="88">
        <f>AFFLUENZA_REF_2!K34</f>
        <v>280</v>
      </c>
      <c r="I35" s="145">
        <v>248</v>
      </c>
      <c r="J35" s="145">
        <v>29</v>
      </c>
      <c r="K35" s="150">
        <f t="shared" si="0"/>
        <v>277</v>
      </c>
      <c r="L35" s="16">
        <v>0</v>
      </c>
      <c r="M35" s="16">
        <v>3</v>
      </c>
      <c r="N35" s="16">
        <v>0</v>
      </c>
      <c r="O35" s="93">
        <f t="shared" si="3"/>
        <v>280</v>
      </c>
      <c r="P35" s="147">
        <f t="shared" si="1"/>
        <v>0</v>
      </c>
      <c r="Q35">
        <v>2</v>
      </c>
      <c r="R35">
        <v>2</v>
      </c>
      <c r="S35">
        <f t="shared" si="2"/>
        <v>277</v>
      </c>
    </row>
    <row r="36" spans="1:19" ht="15.6">
      <c r="A36" s="1">
        <f>SEGGI!A35</f>
        <v>2</v>
      </c>
      <c r="B36" s="154">
        <f>SEGGI!B35</f>
        <v>25</v>
      </c>
      <c r="C36" s="154">
        <f>SEGGI!C35</f>
        <v>407</v>
      </c>
      <c r="D36" s="154">
        <f>SEGGI!D35</f>
        <v>447</v>
      </c>
      <c r="E36" s="155">
        <f>SEGGI!E35</f>
        <v>854</v>
      </c>
      <c r="F36" s="88">
        <f>AFFLUENZA_REF_2!I35</f>
        <v>158</v>
      </c>
      <c r="G36" s="88">
        <f>AFFLUENZA_REF_2!J35</f>
        <v>185</v>
      </c>
      <c r="H36" s="88">
        <f>AFFLUENZA_REF_2!K35</f>
        <v>343</v>
      </c>
      <c r="I36" s="145">
        <v>295</v>
      </c>
      <c r="J36" s="145">
        <v>42</v>
      </c>
      <c r="K36" s="150">
        <f t="shared" si="0"/>
        <v>337</v>
      </c>
      <c r="L36" s="16">
        <v>0</v>
      </c>
      <c r="M36" s="16">
        <v>5</v>
      </c>
      <c r="N36" s="16">
        <v>1</v>
      </c>
      <c r="O36" s="93">
        <f t="shared" si="3"/>
        <v>343</v>
      </c>
      <c r="P36" s="147">
        <f t="shared" si="1"/>
        <v>0</v>
      </c>
      <c r="Q36">
        <v>2</v>
      </c>
      <c r="R36">
        <v>2</v>
      </c>
      <c r="S36">
        <f t="shared" si="2"/>
        <v>337</v>
      </c>
    </row>
    <row r="37" spans="1:19" ht="15.6">
      <c r="A37" s="1">
        <f>SEGGI!A36</f>
        <v>2</v>
      </c>
      <c r="B37" s="152">
        <f>SEGGI!B36</f>
        <v>26</v>
      </c>
      <c r="C37" s="152">
        <f>SEGGI!C36</f>
        <v>410</v>
      </c>
      <c r="D37" s="152">
        <f>SEGGI!D36</f>
        <v>400</v>
      </c>
      <c r="E37" s="153">
        <f>SEGGI!E36</f>
        <v>810</v>
      </c>
      <c r="F37" s="88">
        <f>AFFLUENZA_REF_2!I36</f>
        <v>155</v>
      </c>
      <c r="G37" s="88">
        <f>AFFLUENZA_REF_2!J36</f>
        <v>163</v>
      </c>
      <c r="H37" s="88">
        <f>AFFLUENZA_REF_2!K36</f>
        <v>318</v>
      </c>
      <c r="I37" s="145">
        <v>279</v>
      </c>
      <c r="J37" s="145">
        <v>32</v>
      </c>
      <c r="K37" s="150">
        <f t="shared" si="0"/>
        <v>311</v>
      </c>
      <c r="L37" s="16">
        <v>0</v>
      </c>
      <c r="M37" s="16">
        <v>5</v>
      </c>
      <c r="N37" s="16">
        <v>2</v>
      </c>
      <c r="O37" s="93">
        <f t="shared" si="3"/>
        <v>318</v>
      </c>
      <c r="P37" s="147">
        <f t="shared" si="1"/>
        <v>0</v>
      </c>
      <c r="Q37">
        <v>2</v>
      </c>
      <c r="R37">
        <v>2</v>
      </c>
      <c r="S37">
        <f t="shared" si="2"/>
        <v>311</v>
      </c>
    </row>
    <row r="38" spans="1:19" ht="15.6">
      <c r="A38" s="1">
        <f>SEGGI!A37</f>
        <v>3</v>
      </c>
      <c r="B38" s="89">
        <f>SEGGI!B37</f>
        <v>27</v>
      </c>
      <c r="C38" s="89">
        <f>SEGGI!C37</f>
        <v>0</v>
      </c>
      <c r="D38" s="89">
        <f>SEGGI!D37</f>
        <v>0</v>
      </c>
      <c r="E38" s="90">
        <f>SEGGI!E37</f>
        <v>0</v>
      </c>
      <c r="F38" s="83">
        <f>AFFLUENZA_REF_2!I37</f>
        <v>12</v>
      </c>
      <c r="G38" s="83">
        <f>AFFLUENZA_REF_2!J37</f>
        <v>4</v>
      </c>
      <c r="H38" s="83">
        <f>AFFLUENZA_REF_2!K37</f>
        <v>16</v>
      </c>
      <c r="I38" s="145">
        <v>14</v>
      </c>
      <c r="J38" s="145">
        <v>1</v>
      </c>
      <c r="K38" s="151">
        <f t="shared" si="0"/>
        <v>15</v>
      </c>
      <c r="L38" s="16">
        <v>0</v>
      </c>
      <c r="M38" s="16">
        <v>1</v>
      </c>
      <c r="N38" s="16">
        <v>0</v>
      </c>
      <c r="O38" s="92">
        <f t="shared" si="3"/>
        <v>16</v>
      </c>
      <c r="P38" s="148">
        <f t="shared" si="1"/>
        <v>0</v>
      </c>
      <c r="Q38">
        <v>3</v>
      </c>
      <c r="R38">
        <v>3</v>
      </c>
      <c r="S38">
        <f>IF(ISBLANK(K38),200,K38)</f>
        <v>15</v>
      </c>
    </row>
    <row r="39" spans="1:19" ht="15.6">
      <c r="A39" s="1">
        <f>SEGGI!A38</f>
        <v>2</v>
      </c>
      <c r="B39" s="154">
        <f>SEGGI!B38</f>
        <v>28</v>
      </c>
      <c r="C39" s="154">
        <f>SEGGI!C38</f>
        <v>323</v>
      </c>
      <c r="D39" s="154">
        <f>SEGGI!D38</f>
        <v>367</v>
      </c>
      <c r="E39" s="155">
        <f>SEGGI!E38</f>
        <v>690</v>
      </c>
      <c r="F39" s="88">
        <f>AFFLUENZA_REF_2!I38</f>
        <v>140</v>
      </c>
      <c r="G39" s="88">
        <f>AFFLUENZA_REF_2!J38</f>
        <v>169</v>
      </c>
      <c r="H39" s="88">
        <f>AFFLUENZA_REF_2!K38</f>
        <v>309</v>
      </c>
      <c r="I39" s="145">
        <v>276</v>
      </c>
      <c r="J39" s="145">
        <v>25</v>
      </c>
      <c r="K39" s="150">
        <f t="shared" si="0"/>
        <v>301</v>
      </c>
      <c r="L39" s="16">
        <v>0</v>
      </c>
      <c r="M39" s="16">
        <v>5</v>
      </c>
      <c r="N39" s="16">
        <v>3</v>
      </c>
      <c r="O39" s="93">
        <f t="shared" si="3"/>
        <v>309</v>
      </c>
      <c r="P39" s="147">
        <f t="shared" si="1"/>
        <v>0</v>
      </c>
      <c r="Q39">
        <v>2</v>
      </c>
      <c r="R39">
        <v>2</v>
      </c>
      <c r="S39">
        <f t="shared" ref="S39:S51" si="4">IF(ISBLANK(K39),E39,K39)</f>
        <v>301</v>
      </c>
    </row>
    <row r="40" spans="1:19" ht="15.6">
      <c r="A40" s="1">
        <f>SEGGI!A39</f>
        <v>2</v>
      </c>
      <c r="B40" s="63">
        <f>SEGGI!B39</f>
        <v>29</v>
      </c>
      <c r="C40" s="63">
        <f>SEGGI!C39</f>
        <v>312</v>
      </c>
      <c r="D40" s="63">
        <f>SEGGI!D39</f>
        <v>375</v>
      </c>
      <c r="E40" s="79">
        <f>SEGGI!E39</f>
        <v>687</v>
      </c>
      <c r="F40" s="88">
        <f>AFFLUENZA_REF_2!I39</f>
        <v>111</v>
      </c>
      <c r="G40" s="88">
        <f>AFFLUENZA_REF_2!J39</f>
        <v>157</v>
      </c>
      <c r="H40" s="88">
        <f>AFFLUENZA_REF_2!K39</f>
        <v>268</v>
      </c>
      <c r="I40" s="145">
        <v>232</v>
      </c>
      <c r="J40" s="145">
        <v>29</v>
      </c>
      <c r="K40" s="150">
        <f t="shared" si="0"/>
        <v>261</v>
      </c>
      <c r="L40" s="16">
        <v>0</v>
      </c>
      <c r="M40" s="16">
        <v>6</v>
      </c>
      <c r="N40" s="16">
        <v>1</v>
      </c>
      <c r="O40" s="93">
        <f t="shared" si="3"/>
        <v>268</v>
      </c>
      <c r="P40" s="147">
        <f t="shared" si="1"/>
        <v>0</v>
      </c>
      <c r="Q40">
        <v>2</v>
      </c>
      <c r="R40">
        <v>2</v>
      </c>
      <c r="S40">
        <f t="shared" si="4"/>
        <v>261</v>
      </c>
    </row>
    <row r="41" spans="1:19" ht="15.6">
      <c r="A41" s="1">
        <f>SEGGI!A40</f>
        <v>2</v>
      </c>
      <c r="B41" s="63">
        <f>SEGGI!B40</f>
        <v>30</v>
      </c>
      <c r="C41" s="63">
        <f>SEGGI!C40</f>
        <v>286</v>
      </c>
      <c r="D41" s="63">
        <f>SEGGI!D40</f>
        <v>362</v>
      </c>
      <c r="E41" s="79">
        <f>SEGGI!E40</f>
        <v>648</v>
      </c>
      <c r="F41" s="88">
        <f>AFFLUENZA_REF_2!I40</f>
        <v>141</v>
      </c>
      <c r="G41" s="88">
        <f>AFFLUENZA_REF_2!J40</f>
        <v>161</v>
      </c>
      <c r="H41" s="88">
        <f>AFFLUENZA_REF_2!K40</f>
        <v>302</v>
      </c>
      <c r="I41" s="145">
        <v>260</v>
      </c>
      <c r="J41" s="145">
        <v>32</v>
      </c>
      <c r="K41" s="150">
        <f t="shared" si="0"/>
        <v>292</v>
      </c>
      <c r="L41" s="16">
        <v>0</v>
      </c>
      <c r="M41" s="16">
        <v>9</v>
      </c>
      <c r="N41" s="16">
        <v>1</v>
      </c>
      <c r="O41" s="93">
        <f t="shared" si="3"/>
        <v>302</v>
      </c>
      <c r="P41" s="147">
        <f t="shared" si="1"/>
        <v>0</v>
      </c>
      <c r="Q41">
        <v>2</v>
      </c>
      <c r="R41">
        <v>2</v>
      </c>
      <c r="S41">
        <f t="shared" si="4"/>
        <v>292</v>
      </c>
    </row>
    <row r="42" spans="1:19" ht="15.6">
      <c r="A42" s="1">
        <f>SEGGI!A41</f>
        <v>3</v>
      </c>
      <c r="B42" s="73">
        <f>SEGGI!B41</f>
        <v>31</v>
      </c>
      <c r="C42" s="73">
        <f>SEGGI!C41</f>
        <v>270</v>
      </c>
      <c r="D42" s="73">
        <f>SEGGI!D41</f>
        <v>300</v>
      </c>
      <c r="E42" s="80">
        <f>SEGGI!E41</f>
        <v>570</v>
      </c>
      <c r="F42" s="91">
        <f>AFFLUENZA_REF_2!I41</f>
        <v>103</v>
      </c>
      <c r="G42" s="91">
        <f>AFFLUENZA_REF_2!J41</f>
        <v>120</v>
      </c>
      <c r="H42" s="91">
        <f>AFFLUENZA_REF_2!K41</f>
        <v>223</v>
      </c>
      <c r="I42" s="145">
        <v>203</v>
      </c>
      <c r="J42" s="145">
        <v>19</v>
      </c>
      <c r="K42" s="151">
        <f t="shared" si="0"/>
        <v>222</v>
      </c>
      <c r="L42" s="16">
        <v>0</v>
      </c>
      <c r="M42" s="16">
        <v>0</v>
      </c>
      <c r="N42" s="16">
        <v>1</v>
      </c>
      <c r="O42" s="92">
        <f t="shared" si="3"/>
        <v>223</v>
      </c>
      <c r="P42" s="148">
        <f t="shared" si="1"/>
        <v>0</v>
      </c>
      <c r="Q42">
        <v>3</v>
      </c>
      <c r="R42">
        <v>3</v>
      </c>
      <c r="S42">
        <f t="shared" si="4"/>
        <v>222</v>
      </c>
    </row>
    <row r="43" spans="1:19" ht="15.6">
      <c r="A43" s="1">
        <f>SEGGI!A42</f>
        <v>3</v>
      </c>
      <c r="B43" s="74">
        <f>SEGGI!B42</f>
        <v>32</v>
      </c>
      <c r="C43" s="74">
        <f>SEGGI!C42</f>
        <v>314</v>
      </c>
      <c r="D43" s="74">
        <f>SEGGI!D42</f>
        <v>355</v>
      </c>
      <c r="E43" s="81">
        <f>SEGGI!E42</f>
        <v>669</v>
      </c>
      <c r="F43" s="91">
        <f>AFFLUENZA_REF_2!I42</f>
        <v>146</v>
      </c>
      <c r="G43" s="91">
        <f>AFFLUENZA_REF_2!J42</f>
        <v>158</v>
      </c>
      <c r="H43" s="91">
        <f>AFFLUENZA_REF_2!K42</f>
        <v>304</v>
      </c>
      <c r="I43" s="145">
        <v>245</v>
      </c>
      <c r="J43" s="145">
        <v>51</v>
      </c>
      <c r="K43" s="151">
        <f t="shared" si="0"/>
        <v>296</v>
      </c>
      <c r="L43" s="16">
        <v>0</v>
      </c>
      <c r="M43" s="16">
        <v>5</v>
      </c>
      <c r="N43" s="16">
        <v>3</v>
      </c>
      <c r="O43" s="92">
        <f t="shared" si="3"/>
        <v>304</v>
      </c>
      <c r="P43" s="148">
        <f t="shared" si="1"/>
        <v>0</v>
      </c>
      <c r="Q43">
        <v>3</v>
      </c>
      <c r="R43">
        <v>3</v>
      </c>
      <c r="S43">
        <f t="shared" si="4"/>
        <v>296</v>
      </c>
    </row>
    <row r="44" spans="1:19" ht="15.6">
      <c r="A44" s="1">
        <f>SEGGI!A43</f>
        <v>3</v>
      </c>
      <c r="B44" s="74">
        <f>SEGGI!B43</f>
        <v>33</v>
      </c>
      <c r="C44" s="74">
        <f>SEGGI!C43</f>
        <v>319</v>
      </c>
      <c r="D44" s="74">
        <f>SEGGI!D43</f>
        <v>362</v>
      </c>
      <c r="E44" s="81">
        <f>SEGGI!E43</f>
        <v>681</v>
      </c>
      <c r="F44" s="91">
        <f>AFFLUENZA_REF_2!I43</f>
        <v>140</v>
      </c>
      <c r="G44" s="91">
        <f>AFFLUENZA_REF_2!J43</f>
        <v>167</v>
      </c>
      <c r="H44" s="91">
        <f>AFFLUENZA_REF_2!K43</f>
        <v>307</v>
      </c>
      <c r="I44" s="145">
        <v>265</v>
      </c>
      <c r="J44" s="145">
        <v>36</v>
      </c>
      <c r="K44" s="151">
        <f t="shared" si="0"/>
        <v>301</v>
      </c>
      <c r="L44" s="16">
        <v>0</v>
      </c>
      <c r="M44" s="16">
        <v>5</v>
      </c>
      <c r="N44" s="16">
        <v>1</v>
      </c>
      <c r="O44" s="92">
        <f t="shared" si="3"/>
        <v>307</v>
      </c>
      <c r="P44" s="148">
        <f t="shared" si="1"/>
        <v>0</v>
      </c>
      <c r="Q44">
        <v>3</v>
      </c>
      <c r="R44">
        <v>3</v>
      </c>
      <c r="S44">
        <f t="shared" si="4"/>
        <v>301</v>
      </c>
    </row>
    <row r="45" spans="1:19" ht="15.6">
      <c r="A45" s="1">
        <f>SEGGI!A44</f>
        <v>3</v>
      </c>
      <c r="B45" s="74">
        <f>SEGGI!B44</f>
        <v>34</v>
      </c>
      <c r="C45" s="74">
        <f>SEGGI!C44</f>
        <v>357</v>
      </c>
      <c r="D45" s="74">
        <f>SEGGI!D44</f>
        <v>381</v>
      </c>
      <c r="E45" s="81">
        <f>SEGGI!E44</f>
        <v>738</v>
      </c>
      <c r="F45" s="91">
        <f>AFFLUENZA_REF_2!I44</f>
        <v>137</v>
      </c>
      <c r="G45" s="91">
        <f>AFFLUENZA_REF_2!J44</f>
        <v>161</v>
      </c>
      <c r="H45" s="91">
        <f>AFFLUENZA_REF_2!K44</f>
        <v>298</v>
      </c>
      <c r="I45" s="145">
        <v>260</v>
      </c>
      <c r="J45" s="145">
        <v>30</v>
      </c>
      <c r="K45" s="151">
        <f t="shared" si="0"/>
        <v>290</v>
      </c>
      <c r="L45" s="16">
        <v>0</v>
      </c>
      <c r="M45" s="16">
        <v>5</v>
      </c>
      <c r="N45" s="16">
        <v>3</v>
      </c>
      <c r="O45" s="92">
        <f t="shared" si="3"/>
        <v>298</v>
      </c>
      <c r="P45" s="148">
        <f t="shared" si="1"/>
        <v>0</v>
      </c>
      <c r="Q45">
        <v>3</v>
      </c>
      <c r="R45">
        <v>3</v>
      </c>
      <c r="S45">
        <f t="shared" si="4"/>
        <v>290</v>
      </c>
    </row>
    <row r="46" spans="1:19" ht="15.6">
      <c r="A46" s="1">
        <f>SEGGI!A45</f>
        <v>3</v>
      </c>
      <c r="B46" s="74">
        <f>SEGGI!B45</f>
        <v>35</v>
      </c>
      <c r="C46" s="74">
        <f>SEGGI!C45</f>
        <v>341</v>
      </c>
      <c r="D46" s="74">
        <f>SEGGI!D45</f>
        <v>376</v>
      </c>
      <c r="E46" s="81">
        <f>SEGGI!E45</f>
        <v>717</v>
      </c>
      <c r="F46" s="91">
        <f>AFFLUENZA_REF_2!I45</f>
        <v>148</v>
      </c>
      <c r="G46" s="91">
        <f>AFFLUENZA_REF_2!J45</f>
        <v>168</v>
      </c>
      <c r="H46" s="91">
        <f>AFFLUENZA_REF_2!K45</f>
        <v>316</v>
      </c>
      <c r="I46" s="145">
        <v>287</v>
      </c>
      <c r="J46" s="145">
        <v>25</v>
      </c>
      <c r="K46" s="151">
        <f t="shared" si="0"/>
        <v>312</v>
      </c>
      <c r="L46" s="16">
        <v>0</v>
      </c>
      <c r="M46" s="16">
        <v>2</v>
      </c>
      <c r="N46" s="16">
        <v>2</v>
      </c>
      <c r="O46" s="92">
        <f t="shared" si="3"/>
        <v>316</v>
      </c>
      <c r="P46" s="148">
        <f t="shared" si="1"/>
        <v>0</v>
      </c>
      <c r="Q46">
        <v>3</v>
      </c>
      <c r="R46">
        <v>3</v>
      </c>
      <c r="S46">
        <f t="shared" si="4"/>
        <v>312</v>
      </c>
    </row>
    <row r="47" spans="1:19" ht="15.6">
      <c r="A47" s="1">
        <f>SEGGI!A46</f>
        <v>3</v>
      </c>
      <c r="B47" s="74">
        <f>SEGGI!B46</f>
        <v>36</v>
      </c>
      <c r="C47" s="74">
        <f>SEGGI!C46</f>
        <v>406</v>
      </c>
      <c r="D47" s="74">
        <f>SEGGI!D46</f>
        <v>470</v>
      </c>
      <c r="E47" s="81">
        <f>SEGGI!E46</f>
        <v>876</v>
      </c>
      <c r="F47" s="91">
        <f>AFFLUENZA_REF_2!I46</f>
        <v>176</v>
      </c>
      <c r="G47" s="91">
        <f>AFFLUENZA_REF_2!J46</f>
        <v>192</v>
      </c>
      <c r="H47" s="91">
        <f>AFFLUENZA_REF_2!K46</f>
        <v>368</v>
      </c>
      <c r="I47" s="145">
        <v>329</v>
      </c>
      <c r="J47" s="145">
        <v>32</v>
      </c>
      <c r="K47" s="151">
        <f t="shared" si="0"/>
        <v>361</v>
      </c>
      <c r="L47" s="16">
        <v>0</v>
      </c>
      <c r="M47" s="16">
        <v>5</v>
      </c>
      <c r="N47" s="16">
        <v>2</v>
      </c>
      <c r="O47" s="92">
        <f t="shared" si="3"/>
        <v>368</v>
      </c>
      <c r="P47" s="148">
        <f t="shared" si="1"/>
        <v>0</v>
      </c>
      <c r="Q47">
        <v>3</v>
      </c>
      <c r="R47">
        <v>3</v>
      </c>
      <c r="S47">
        <f t="shared" si="4"/>
        <v>361</v>
      </c>
    </row>
    <row r="48" spans="1:19" ht="15.6">
      <c r="A48" s="1">
        <f>SEGGI!A47</f>
        <v>3</v>
      </c>
      <c r="B48" s="74">
        <f>SEGGI!B47</f>
        <v>37</v>
      </c>
      <c r="C48" s="74">
        <f>SEGGI!C47</f>
        <v>443</v>
      </c>
      <c r="D48" s="74">
        <f>SEGGI!D47</f>
        <v>438</v>
      </c>
      <c r="E48" s="81">
        <f>SEGGI!E47</f>
        <v>881</v>
      </c>
      <c r="F48" s="91">
        <f>AFFLUENZA_REF_2!I47</f>
        <v>173</v>
      </c>
      <c r="G48" s="91">
        <f>AFFLUENZA_REF_2!J47</f>
        <v>178</v>
      </c>
      <c r="H48" s="91">
        <f>AFFLUENZA_REF_2!K47</f>
        <v>351</v>
      </c>
      <c r="I48" s="145">
        <v>274</v>
      </c>
      <c r="J48" s="145">
        <v>66</v>
      </c>
      <c r="K48" s="151">
        <f t="shared" si="0"/>
        <v>340</v>
      </c>
      <c r="L48" s="16">
        <v>0</v>
      </c>
      <c r="M48" s="16">
        <v>11</v>
      </c>
      <c r="N48" s="16">
        <v>0</v>
      </c>
      <c r="O48" s="92">
        <f t="shared" si="3"/>
        <v>351</v>
      </c>
      <c r="P48" s="148">
        <f t="shared" si="1"/>
        <v>0</v>
      </c>
      <c r="Q48">
        <v>3</v>
      </c>
      <c r="R48">
        <v>3</v>
      </c>
      <c r="S48">
        <f t="shared" si="4"/>
        <v>340</v>
      </c>
    </row>
    <row r="49" spans="1:19" ht="15.6">
      <c r="A49" s="1">
        <f>SEGGI!A48</f>
        <v>3</v>
      </c>
      <c r="B49" s="74">
        <f>SEGGI!B48</f>
        <v>38</v>
      </c>
      <c r="C49" s="74">
        <f>SEGGI!C48</f>
        <v>305</v>
      </c>
      <c r="D49" s="74">
        <f>SEGGI!D48</f>
        <v>330</v>
      </c>
      <c r="E49" s="81">
        <f>SEGGI!E48</f>
        <v>635</v>
      </c>
      <c r="F49" s="91">
        <f>AFFLUENZA_REF_2!I48</f>
        <v>141</v>
      </c>
      <c r="G49" s="91">
        <f>AFFLUENZA_REF_2!J48</f>
        <v>165</v>
      </c>
      <c r="H49" s="91">
        <f>AFFLUENZA_REF_2!K48</f>
        <v>306</v>
      </c>
      <c r="I49" s="145">
        <v>273</v>
      </c>
      <c r="J49" s="145">
        <v>27</v>
      </c>
      <c r="K49" s="151">
        <f t="shared" si="0"/>
        <v>300</v>
      </c>
      <c r="L49" s="16">
        <v>0</v>
      </c>
      <c r="M49" s="16">
        <v>4</v>
      </c>
      <c r="N49" s="16">
        <v>2</v>
      </c>
      <c r="O49" s="92">
        <f t="shared" si="3"/>
        <v>306</v>
      </c>
      <c r="P49" s="148">
        <f t="shared" si="1"/>
        <v>0</v>
      </c>
      <c r="Q49">
        <v>3</v>
      </c>
      <c r="R49">
        <v>3</v>
      </c>
      <c r="S49">
        <f t="shared" si="4"/>
        <v>300</v>
      </c>
    </row>
    <row r="50" spans="1:19" ht="15.6">
      <c r="A50" s="1">
        <f>SEGGI!A49</f>
        <v>3</v>
      </c>
      <c r="B50" s="74">
        <f>SEGGI!B49</f>
        <v>39</v>
      </c>
      <c r="C50" s="74">
        <f>SEGGI!C49</f>
        <v>325</v>
      </c>
      <c r="D50" s="74">
        <f>SEGGI!D49</f>
        <v>350</v>
      </c>
      <c r="E50" s="81">
        <f>SEGGI!E49</f>
        <v>675</v>
      </c>
      <c r="F50" s="91">
        <f>AFFLUENZA_REF_2!I49</f>
        <v>146</v>
      </c>
      <c r="G50" s="91">
        <f>AFFLUENZA_REF_2!J49</f>
        <v>155</v>
      </c>
      <c r="H50" s="91">
        <f>AFFLUENZA_REF_2!K49</f>
        <v>301</v>
      </c>
      <c r="I50" s="145">
        <v>251</v>
      </c>
      <c r="J50" s="145">
        <v>43</v>
      </c>
      <c r="K50" s="151">
        <f t="shared" si="0"/>
        <v>294</v>
      </c>
      <c r="L50" s="16">
        <v>0</v>
      </c>
      <c r="M50" s="16">
        <v>6</v>
      </c>
      <c r="N50" s="16">
        <v>1</v>
      </c>
      <c r="O50" s="92">
        <f t="shared" si="3"/>
        <v>301</v>
      </c>
      <c r="P50" s="148">
        <f t="shared" si="1"/>
        <v>0</v>
      </c>
      <c r="Q50">
        <v>3</v>
      </c>
      <c r="R50">
        <v>3</v>
      </c>
      <c r="S50">
        <f t="shared" si="4"/>
        <v>294</v>
      </c>
    </row>
    <row r="51" spans="1:19" ht="15.6">
      <c r="A51" s="1">
        <f>SEGGI!A50</f>
        <v>3</v>
      </c>
      <c r="B51" s="74">
        <f>SEGGI!B50</f>
        <v>40</v>
      </c>
      <c r="C51" s="74">
        <f>SEGGI!C50</f>
        <v>387</v>
      </c>
      <c r="D51" s="74">
        <f>SEGGI!D50</f>
        <v>433</v>
      </c>
      <c r="E51" s="81">
        <f>SEGGI!E50</f>
        <v>820</v>
      </c>
      <c r="F51" s="91">
        <f>AFFLUENZA_REF_2!I50</f>
        <v>184</v>
      </c>
      <c r="G51" s="91">
        <f>AFFLUENZA_REF_2!J50</f>
        <v>197</v>
      </c>
      <c r="H51" s="91">
        <f>AFFLUENZA_REF_2!K50</f>
        <v>381</v>
      </c>
      <c r="I51" s="145">
        <v>345</v>
      </c>
      <c r="J51" s="145">
        <v>26</v>
      </c>
      <c r="K51" s="151">
        <f t="shared" si="0"/>
        <v>371</v>
      </c>
      <c r="L51" s="16">
        <v>0</v>
      </c>
      <c r="M51" s="16">
        <v>9</v>
      </c>
      <c r="N51" s="16">
        <v>1</v>
      </c>
      <c r="O51" s="92">
        <f t="shared" si="3"/>
        <v>381</v>
      </c>
      <c r="P51" s="148">
        <f t="shared" si="1"/>
        <v>0</v>
      </c>
      <c r="Q51">
        <v>3</v>
      </c>
      <c r="R51">
        <v>3</v>
      </c>
      <c r="S51">
        <f t="shared" si="4"/>
        <v>371</v>
      </c>
    </row>
    <row r="52" spans="1:19" ht="15.95" thickBot="1">
      <c r="B52" s="22" t="s">
        <v>17</v>
      </c>
      <c r="C52" s="23">
        <f t="shared" ref="C52:O52" si="5">SUM(C12:C51)</f>
        <v>14512</v>
      </c>
      <c r="D52" s="24">
        <f t="shared" si="5"/>
        <v>15573</v>
      </c>
      <c r="E52" s="75">
        <f t="shared" si="5"/>
        <v>30085</v>
      </c>
      <c r="F52" s="75">
        <f t="shared" si="5"/>
        <v>5860</v>
      </c>
      <c r="G52" s="75">
        <f t="shared" si="5"/>
        <v>6466</v>
      </c>
      <c r="H52" s="75">
        <f t="shared" si="5"/>
        <v>12326</v>
      </c>
      <c r="I52" s="26">
        <f t="shared" si="5"/>
        <v>10636</v>
      </c>
      <c r="J52" s="27">
        <f t="shared" si="5"/>
        <v>1417</v>
      </c>
      <c r="K52" s="27">
        <f t="shared" si="5"/>
        <v>12053</v>
      </c>
      <c r="L52" s="27">
        <f t="shared" si="5"/>
        <v>0</v>
      </c>
      <c r="M52" s="27">
        <f t="shared" si="5"/>
        <v>209</v>
      </c>
      <c r="N52" s="27">
        <f t="shared" si="5"/>
        <v>64</v>
      </c>
      <c r="O52" s="28">
        <f t="shared" si="5"/>
        <v>12326</v>
      </c>
      <c r="P52" s="146">
        <f t="shared" si="1"/>
        <v>0</v>
      </c>
      <c r="Q52" s="3"/>
      <c r="R52" s="3"/>
      <c r="S52" s="3"/>
    </row>
    <row r="53" spans="1:19" ht="81" customHeight="1" thickBot="1">
      <c r="C53" s="259" t="s">
        <v>46</v>
      </c>
      <c r="D53" s="259"/>
      <c r="E53" s="259"/>
      <c r="F53" s="259"/>
      <c r="L53" s="259" t="s">
        <v>47</v>
      </c>
      <c r="M53" s="259"/>
      <c r="N53" s="259"/>
      <c r="O53" s="259"/>
    </row>
    <row r="54" spans="1:19" ht="13.5" thickTop="1" thickBot="1"/>
    <row r="55" spans="1:19" ht="12.75" customHeight="1" thickTop="1" thickBot="1">
      <c r="I55" s="5">
        <f>I52/$O52</f>
        <v>0.86289144896965764</v>
      </c>
      <c r="J55" s="5">
        <f>J52/$O52</f>
        <v>0.11496024663313321</v>
      </c>
      <c r="K55" s="5">
        <f>K52/$E52</f>
        <v>0.40063154395878342</v>
      </c>
      <c r="L55" s="6">
        <f>L52/$O52</f>
        <v>0</v>
      </c>
      <c r="M55" s="7">
        <f>M52/$O52</f>
        <v>1.6956027908486129E-2</v>
      </c>
      <c r="N55" s="7">
        <f>N52/$O52</f>
        <v>5.1922764887230247E-3</v>
      </c>
      <c r="O55" s="8">
        <f>O52/$E52</f>
        <v>0.40970583347182982</v>
      </c>
    </row>
    <row r="56" spans="1:19" ht="12.75" customHeight="1" thickTop="1"/>
  </sheetData>
  <sheetProtection algorithmName="SHA-512" hashValue="nJKGqRwukjlqtkCpz3NgKkBo1FcN2TSbzAtPjQAoNTWYuHwcKduw5r22DjNJ6s+iAR7ZqtWk6MDyZ/A7JjK6Fw==" saltValue="5CAE8OjR+mWjW6d56kCf6g==" spinCount="100000" sheet="1" autoFilter="0"/>
  <protectedRanges>
    <protectedRange algorithmName="SHA-512" hashValue="DdWIwsh6mSCsNDLJX/lYnQr7zGB0tin0EDCcFBmZ9m1J5NF3RTuwcJq+Wyr/B+pjzZcV7fMBRvR8BQ2zgozofg==" saltValue="b3w+cuXx1cJAUkQTdxVibg==" spinCount="100000" sqref="L42:N51" name="POSTAZIONE3CB"/>
    <protectedRange algorithmName="SHA-512" hashValue="hPct8wxz5JNDPYTkfmxXaM4idYMSw1WSZBmK+7L5KbzC55fGI9Xk0ni2PeqHTkll2VtmRlnOZ8pNaYzNkTsmJQ==" saltValue="hSjfeNkjIZeSMM94HXVuww==" spinCount="100000" sqref="L39:N41" name="POSTAZIONE2CB"/>
    <protectedRange algorithmName="SHA-512" hashValue="HHHbz6Ha1k1LJs2Y4heNwZMkjbH+HvtfIXFoiQ524XgYYVOVomxE7n7DRuVtQBlO4Kwn82cm3FRp2dg4nsJ58A==" saltValue="3J9/KgAd5l9fMrSEUzsmWg==" spinCount="100000" sqref="L38:N38" name="POSTAZIONE3BB"/>
    <protectedRange algorithmName="SHA-512" hashValue="eDKlxKucBUPhInuZ2aVA9Qo35o5xdtqbsnNzcrh86X8O4IrQek+cUg302DM+EHe7xy9mXfU6bWshyTdWrHhFMA==" saltValue="kHOky1J+FBZ+uIprHRyPxA==" spinCount="100000" sqref="L35:N37" name="POSTAZIONE2BB"/>
    <protectedRange algorithmName="SHA-512" hashValue="iWgSLVTU0epo2TXSAdauNQdqNHjl4qK1H8moVv2YD3f0q0zHUobXmZsL2Xv/jaww85YNUXvfqQk+yOLvrlpOpA==" saltValue="wQyG3Y4mrW7EK1ujo0m3+Q==" spinCount="100000" sqref="L33:N34" name="POSTAZIONE3AB"/>
    <protectedRange algorithmName="SHA-512" hashValue="Ok/b8Spq+CbrTknla01jqcfk7r7JbrhE5eVOttMHdyHJSM/ZaJT/EU5C/G4s6dychTbCT7NCOZCL36rBs8s0OA==" saltValue="DugxY36UGYGPg0DadZIdbQ==" spinCount="100000" sqref="L25:N32" name="POSTAZIONE2AB"/>
    <protectedRange algorithmName="SHA-512" hashValue="3kncQM3TtOLDg56bJtsDcwnkLCQC31a5k2yObeZc4IGeUx0/M7i1BqGFMMVzP3eOLZNvWM1Qb6UGn/1X99NA8Q==" saltValue="3Pqfb2nHKkT1hvcHg1bhWQ==" spinCount="100000" sqref="L12:N24" name="POSTAZIONE1AB"/>
    <protectedRange algorithmName="SHA-512" hashValue="XSSYjdDDdBY8YcWy69mVaU5Z4MzHHDiKxN20+/FHUSNASq0fSVnmZX6TDPgtXzBCWh0vTi+zGsYAGb2DakBMDQ==" saltValue="rvJwyZYDG5Eo+uSFfBGMog==" spinCount="100000" sqref="I12:J24" name="POSTAZIONE1AA"/>
    <protectedRange algorithmName="SHA-512" hashValue="+q7VpnNJTqs2pmQin6cvoNY+nGYCgioQKt04olWufL8ZOQmZce4otnyOO5nCLG/RIdLCVEpYTr4NhDxFHYBo/g==" saltValue="1GLCwdFtbAEtV3nM5oTuqw==" spinCount="100000" sqref="I25:J32" name="POSTAZIONE2AA"/>
    <protectedRange algorithmName="SHA-512" hashValue="k6ftblg8JgJ7Q1Mk+NdqhcSmgd1VU0yOq2VUR2+qdrSotDv+b0PMNrp/HPdp4MgTf/JEONzd4DzPHGBvH/Hwwg==" saltValue="CuwAg4FYalLweWWSlLOuVw==" spinCount="100000" sqref="I33:J34" name="POSTAZIONE3AA"/>
    <protectedRange algorithmName="SHA-512" hashValue="d+vpzda4zsBaLs7Q2mKuOFNXn713GPhi+o0MGpzgfLYITDQweSFgbzFdLRtl0g/ek1tOwxSwhf25gi2N9BuzyQ==" saltValue="FwFXYfJAIldVvMTFMUB8Xw==" spinCount="100000" sqref="I35:J37" name="POSTAZIONE2BA"/>
    <protectedRange algorithmName="SHA-512" hashValue="IgnePs/WuK1lbzXsR0KCXFdgRK4yOt1g8xgeYkfFtx4NXEGqNjRxpCgtMmOB4spO8Q3lQLqX87klFabx791jlg==" saltValue="hpYb3TjngeBR0ZFvoEM9uA==" spinCount="100000" sqref="I38:J38" name="POSTAZIONE3BA"/>
    <protectedRange algorithmName="SHA-512" hashValue="g+eX1zuVs7CreDAZ8jitdm1mMMmEUq2vlSqpoJOcIsp3aKrchc07njoHOtLzAXXV9l/fBxoezVK4S+HB8z/ivg==" saltValue="gsIVGNhfNB+lPgvjAx8nHg==" spinCount="100000" sqref="I39:J41" name="POSTAZIONE2CA"/>
    <protectedRange algorithmName="SHA-512" hashValue="DNPMtMeX/g2GS4xYrHhZHOwdUnd6pWShMl116VZL/c48VBEwuFGGpIdDe//PAiUmib0FfH9gi6dhsPuREvnobA==" saltValue="I3FMAGQpI8gGUMd8PQDyUQ==" spinCount="100000" sqref="I42:J51" name="POSTAZIONE3CA"/>
  </protectedRanges>
  <autoFilter ref="A1:A55" xr:uid="{A0E8A00F-BE45-41DB-BB1C-F58A6CC63C23}"/>
  <dataConsolidate/>
  <mergeCells count="30">
    <mergeCell ref="R1:R11"/>
    <mergeCell ref="F2:O2"/>
    <mergeCell ref="B3:E3"/>
    <mergeCell ref="F3:O3"/>
    <mergeCell ref="A5:A11"/>
    <mergeCell ref="B5:B11"/>
    <mergeCell ref="C5:E8"/>
    <mergeCell ref="F5:H8"/>
    <mergeCell ref="I5:K8"/>
    <mergeCell ref="L5:L9"/>
    <mergeCell ref="Q5:Q11"/>
    <mergeCell ref="C9:C11"/>
    <mergeCell ref="D9:D11"/>
    <mergeCell ref="E9:E11"/>
    <mergeCell ref="F9:F11"/>
    <mergeCell ref="G9:G11"/>
    <mergeCell ref="P9:P11"/>
    <mergeCell ref="L10:L11"/>
    <mergeCell ref="M10:M11"/>
    <mergeCell ref="N10:N11"/>
    <mergeCell ref="M5:M9"/>
    <mergeCell ref="N5:N9"/>
    <mergeCell ref="O5:O8"/>
    <mergeCell ref="C53:F53"/>
    <mergeCell ref="L53:O53"/>
    <mergeCell ref="I9:I11"/>
    <mergeCell ref="J9:J11"/>
    <mergeCell ref="K9:K11"/>
    <mergeCell ref="O9:O11"/>
    <mergeCell ref="H9:H11"/>
  </mergeCells>
  <conditionalFormatting sqref="B112:O152">
    <cfRule type="expression" dxfId="7" priority="2">
      <formula>OR(CELL("COL") = COLUMN(),CELL("RIGA") = ROW())</formula>
    </cfRule>
  </conditionalFormatting>
  <conditionalFormatting sqref="P12:P52">
    <cfRule type="cellIs" dxfId="6" priority="1" operator="notEqual">
      <formula>0</formula>
    </cfRule>
  </conditionalFormatting>
  <dataValidations count="4">
    <dataValidation type="whole" operator="lessThanOrEqual" allowBlank="1" showErrorMessage="1" errorTitle="Errore" error="Inserire un Numero:_x000a_- NON SUPERIORE al TOTALE dei VOTANTI" sqref="I12:J51 L12:N51" xr:uid="{454210DE-2275-4781-8E3B-8C5DA182F4A2}">
      <formula1>$H12</formula1>
    </dataValidation>
    <dataValidation type="whole" operator="greaterThanOrEqual" allowBlank="1" sqref="O12:O51" xr:uid="{C1792FAF-7393-4369-8EF3-635EED1E3804}">
      <formula1>$K12</formula1>
    </dataValidation>
    <dataValidation type="whole" operator="greaterThan" allowBlank="1" sqref="P9 Q1:Q5 P12:R1054 R1 T1:ALH1054 S1:S11 S52:S1054 D54:H1054 B12:C1054 D12:H52 M52:O52 M54:O1054 I52:L1054" xr:uid="{9A9614AD-48A4-414B-A17D-41C20EA37D4F}">
      <formula1>0</formula1>
      <formula2>0</formula2>
    </dataValidation>
    <dataValidation type="whole" allowBlank="1" showErrorMessage="1" errorTitle="Errore" error="Inserire un Numero" sqref="K12:K51" xr:uid="{336EAF4C-44C2-4F4F-9948-DDAFDAED68BB}">
      <formula1>J12</formula1>
      <formula2>$E12</formula2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orientation="portrait" blackAndWhite="1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D38F2-63D3-4A88-97D5-1FF30E7E2643}">
  <sheetPr codeName="Foglio9">
    <pageSetUpPr fitToPage="1"/>
  </sheetPr>
  <dimension ref="A1:S56"/>
  <sheetViews>
    <sheetView showGridLines="0" topLeftCell="A25" zoomScale="150" zoomScaleNormal="150" workbookViewId="0">
      <selection activeCell="K55" sqref="K55"/>
    </sheetView>
  </sheetViews>
  <sheetFormatPr defaultColWidth="11.5703125" defaultRowHeight="12.75" customHeight="1"/>
  <cols>
    <col min="2" max="11" width="9" customWidth="1"/>
    <col min="12" max="12" width="12.42578125" customWidth="1"/>
    <col min="13" max="13" width="11.140625" customWidth="1"/>
    <col min="14" max="14" width="9" customWidth="1"/>
    <col min="15" max="15" width="9.7109375" customWidth="1"/>
    <col min="16" max="16" width="12.140625" style="1" customWidth="1"/>
    <col min="17" max="19" width="9" hidden="1" customWidth="1"/>
    <col min="20" max="996" width="9" customWidth="1"/>
  </cols>
  <sheetData>
    <row r="1" spans="1:19" ht="51.75" hidden="1" customHeight="1">
      <c r="A1" s="138" t="s">
        <v>29</v>
      </c>
      <c r="B1" s="1"/>
      <c r="E1" s="2"/>
      <c r="F1" s="2"/>
      <c r="G1" s="2"/>
      <c r="H1" s="2"/>
      <c r="R1" s="249" t="s">
        <v>30</v>
      </c>
    </row>
    <row r="2" spans="1:19" ht="18" customHeight="1">
      <c r="D2" s="76"/>
      <c r="E2" s="76"/>
      <c r="F2" s="254" t="str">
        <f>SEGGI!F2</f>
        <v>REFERENDUM ABROGATIVI DI DOMENICA 8 E LUNEDI’ 9 GIUGNO 2025</v>
      </c>
      <c r="G2" s="254"/>
      <c r="H2" s="254"/>
      <c r="I2" s="254"/>
      <c r="J2" s="254"/>
      <c r="K2" s="254"/>
      <c r="L2" s="254"/>
      <c r="M2" s="254"/>
      <c r="N2" s="254"/>
      <c r="O2" s="254"/>
      <c r="P2" s="34"/>
      <c r="R2" s="249"/>
    </row>
    <row r="3" spans="1:19" ht="18" customHeight="1">
      <c r="B3" s="256" t="s">
        <v>1</v>
      </c>
      <c r="C3" s="256"/>
      <c r="D3" s="256"/>
      <c r="E3" s="256"/>
      <c r="F3" s="275" t="s">
        <v>49</v>
      </c>
      <c r="G3" s="275"/>
      <c r="H3" s="275"/>
      <c r="I3" s="275"/>
      <c r="J3" s="275"/>
      <c r="K3" s="275"/>
      <c r="L3" s="275"/>
      <c r="M3" s="275"/>
      <c r="N3" s="275"/>
      <c r="O3" s="275"/>
      <c r="P3" s="34"/>
      <c r="R3" s="249"/>
    </row>
    <row r="4" spans="1:19" ht="12.75" customHeight="1" thickBot="1">
      <c r="P4" s="34"/>
      <c r="R4" s="249"/>
    </row>
    <row r="5" spans="1:19" ht="12.95" customHeight="1" thickBot="1">
      <c r="A5" s="260" t="str">
        <f>SEGGI!A4</f>
        <v>POSTAZIONE</v>
      </c>
      <c r="B5" s="180" t="s">
        <v>4</v>
      </c>
      <c r="C5" s="183" t="s">
        <v>5</v>
      </c>
      <c r="D5" s="184"/>
      <c r="E5" s="246"/>
      <c r="F5" s="245" t="s">
        <v>32</v>
      </c>
      <c r="G5" s="184"/>
      <c r="H5" s="246"/>
      <c r="I5" s="189" t="s">
        <v>33</v>
      </c>
      <c r="J5" s="190"/>
      <c r="K5" s="191"/>
      <c r="L5" s="273" t="s">
        <v>34</v>
      </c>
      <c r="M5" s="273" t="s">
        <v>35</v>
      </c>
      <c r="N5" s="263" t="s">
        <v>36</v>
      </c>
      <c r="O5" s="263" t="s">
        <v>37</v>
      </c>
      <c r="P5" s="34"/>
      <c r="Q5" s="250" t="s">
        <v>38</v>
      </c>
      <c r="R5" s="249"/>
    </row>
    <row r="6" spans="1:19" ht="46.5" customHeight="1" thickTop="1" thickBot="1">
      <c r="A6" s="260"/>
      <c r="B6" s="181"/>
      <c r="C6" s="186"/>
      <c r="D6" s="187"/>
      <c r="E6" s="248"/>
      <c r="F6" s="247"/>
      <c r="G6" s="187"/>
      <c r="H6" s="248"/>
      <c r="I6" s="192"/>
      <c r="J6" s="193"/>
      <c r="K6" s="194"/>
      <c r="L6" s="274"/>
      <c r="M6" s="274"/>
      <c r="N6" s="264"/>
      <c r="O6" s="264"/>
      <c r="Q6" s="251"/>
      <c r="R6" s="249"/>
    </row>
    <row r="7" spans="1:19" ht="13.5" thickTop="1" thickBot="1">
      <c r="A7" s="260"/>
      <c r="B7" s="181"/>
      <c r="C7" s="186"/>
      <c r="D7" s="187"/>
      <c r="E7" s="248"/>
      <c r="F7" s="247"/>
      <c r="G7" s="187"/>
      <c r="H7" s="248"/>
      <c r="I7" s="192"/>
      <c r="J7" s="193"/>
      <c r="K7" s="194"/>
      <c r="L7" s="274"/>
      <c r="M7" s="274"/>
      <c r="N7" s="264"/>
      <c r="O7" s="264"/>
      <c r="P7" s="34"/>
      <c r="Q7" s="252"/>
      <c r="R7" s="249"/>
    </row>
    <row r="8" spans="1:19" ht="13.5" thickTop="1" thickBot="1">
      <c r="A8" s="260"/>
      <c r="B8" s="181"/>
      <c r="C8" s="186"/>
      <c r="D8" s="187"/>
      <c r="E8" s="248"/>
      <c r="F8" s="247"/>
      <c r="G8" s="187"/>
      <c r="H8" s="248"/>
      <c r="I8" s="217"/>
      <c r="J8" s="218"/>
      <c r="K8" s="194"/>
      <c r="L8" s="274"/>
      <c r="M8" s="274"/>
      <c r="N8" s="264"/>
      <c r="O8" s="267"/>
      <c r="P8" s="34"/>
      <c r="Q8" s="252"/>
      <c r="R8" s="249"/>
    </row>
    <row r="9" spans="1:19" ht="12.75" customHeight="1" thickTop="1" thickBot="1">
      <c r="A9" s="260"/>
      <c r="B9" s="181"/>
      <c r="C9" s="200" t="s">
        <v>7</v>
      </c>
      <c r="D9" s="202" t="s">
        <v>8</v>
      </c>
      <c r="E9" s="204" t="s">
        <v>9</v>
      </c>
      <c r="F9" s="200" t="s">
        <v>7</v>
      </c>
      <c r="G9" s="202" t="s">
        <v>8</v>
      </c>
      <c r="H9" s="204" t="s">
        <v>9</v>
      </c>
      <c r="I9" s="257" t="s">
        <v>39</v>
      </c>
      <c r="J9" s="261" t="s">
        <v>40</v>
      </c>
      <c r="K9" s="268" t="s">
        <v>41</v>
      </c>
      <c r="L9" s="274"/>
      <c r="M9" s="274"/>
      <c r="N9" s="264"/>
      <c r="O9" s="268" t="s">
        <v>42</v>
      </c>
      <c r="P9" s="211" t="s">
        <v>21</v>
      </c>
      <c r="Q9" s="252"/>
      <c r="R9" s="249"/>
    </row>
    <row r="10" spans="1:19" ht="15.75" customHeight="1" thickTop="1" thickBot="1">
      <c r="A10" s="260"/>
      <c r="B10" s="181"/>
      <c r="C10" s="200"/>
      <c r="D10" s="202" t="s">
        <v>8</v>
      </c>
      <c r="E10" s="204" t="s">
        <v>13</v>
      </c>
      <c r="F10" s="200"/>
      <c r="G10" s="202" t="s">
        <v>8</v>
      </c>
      <c r="H10" s="204" t="s">
        <v>13</v>
      </c>
      <c r="I10" s="257"/>
      <c r="J10" s="261"/>
      <c r="K10" s="271"/>
      <c r="L10" s="271" t="s">
        <v>43</v>
      </c>
      <c r="M10" s="271" t="s">
        <v>44</v>
      </c>
      <c r="N10" s="265" t="s">
        <v>45</v>
      </c>
      <c r="O10" s="269"/>
      <c r="P10" s="212"/>
      <c r="Q10" s="252"/>
      <c r="R10" s="249"/>
    </row>
    <row r="11" spans="1:19" ht="13.5" thickTop="1" thickBot="1">
      <c r="A11" s="260"/>
      <c r="B11" s="182"/>
      <c r="C11" s="201"/>
      <c r="D11" s="203"/>
      <c r="E11" s="205" t="s">
        <v>13</v>
      </c>
      <c r="F11" s="201"/>
      <c r="G11" s="203"/>
      <c r="H11" s="205" t="s">
        <v>13</v>
      </c>
      <c r="I11" s="258"/>
      <c r="J11" s="262"/>
      <c r="K11" s="272"/>
      <c r="L11" s="272"/>
      <c r="M11" s="272"/>
      <c r="N11" s="266"/>
      <c r="O11" s="270"/>
      <c r="P11" s="213"/>
      <c r="Q11" s="253"/>
      <c r="R11" s="249"/>
    </row>
    <row r="12" spans="1:19" ht="15.6">
      <c r="A12" s="1">
        <f>SEGGI!A11</f>
        <v>1</v>
      </c>
      <c r="B12" s="84">
        <f>SEGGI!B11</f>
        <v>1</v>
      </c>
      <c r="C12" s="84">
        <f>SEGGI!C11</f>
        <v>325</v>
      </c>
      <c r="D12" s="84">
        <f>SEGGI!D11</f>
        <v>354</v>
      </c>
      <c r="E12" s="85">
        <f>SEGGI!E11</f>
        <v>679</v>
      </c>
      <c r="F12" s="86">
        <f>AFFLUENZA_REF_3!I11</f>
        <v>127</v>
      </c>
      <c r="G12" s="86">
        <f>AFFLUENZA_REF_3!J11</f>
        <v>119</v>
      </c>
      <c r="H12" s="86">
        <f>AFFLUENZA_REF_3!K11</f>
        <v>246</v>
      </c>
      <c r="I12" s="145">
        <v>218</v>
      </c>
      <c r="J12" s="145">
        <v>19</v>
      </c>
      <c r="K12" s="149">
        <f t="shared" ref="K12:K51" si="0">I12+J12</f>
        <v>237</v>
      </c>
      <c r="L12" s="16">
        <v>0</v>
      </c>
      <c r="M12" s="16">
        <v>7</v>
      </c>
      <c r="N12" s="16">
        <v>2</v>
      </c>
      <c r="O12" s="87">
        <f>SUM(K12+L12+M12+N12)</f>
        <v>246</v>
      </c>
      <c r="P12" s="146">
        <f t="shared" ref="P12:P52" si="1">$H12 - $O12</f>
        <v>0</v>
      </c>
      <c r="Q12">
        <v>1</v>
      </c>
      <c r="R12">
        <v>1</v>
      </c>
      <c r="S12">
        <f t="shared" ref="S12:S37" si="2">IF(ISBLANK(K12),E12,K12)</f>
        <v>237</v>
      </c>
    </row>
    <row r="13" spans="1:19" ht="15.6">
      <c r="A13" s="1">
        <f>SEGGI!A12</f>
        <v>1</v>
      </c>
      <c r="B13" s="35">
        <f>SEGGI!B12</f>
        <v>2</v>
      </c>
      <c r="C13" s="35">
        <f>SEGGI!C12</f>
        <v>403</v>
      </c>
      <c r="D13" s="35">
        <f>SEGGI!D12</f>
        <v>386</v>
      </c>
      <c r="E13" s="77">
        <f>SEGGI!E12</f>
        <v>789</v>
      </c>
      <c r="F13" s="82">
        <f>AFFLUENZA_REF_3!I12</f>
        <v>166</v>
      </c>
      <c r="G13" s="82">
        <f>AFFLUENZA_REF_3!J12</f>
        <v>171</v>
      </c>
      <c r="H13" s="82">
        <f>AFFLUENZA_REF_3!K12</f>
        <v>337</v>
      </c>
      <c r="I13" s="145">
        <v>302</v>
      </c>
      <c r="J13" s="145">
        <v>28</v>
      </c>
      <c r="K13" s="149">
        <f t="shared" si="0"/>
        <v>330</v>
      </c>
      <c r="L13" s="16">
        <v>0</v>
      </c>
      <c r="M13" s="16">
        <v>5</v>
      </c>
      <c r="N13" s="16">
        <v>2</v>
      </c>
      <c r="O13" s="87">
        <f t="shared" ref="O13:O51" si="3">SUM(K13+L13+M13+N13)</f>
        <v>337</v>
      </c>
      <c r="P13" s="146">
        <f t="shared" si="1"/>
        <v>0</v>
      </c>
      <c r="Q13">
        <v>1</v>
      </c>
      <c r="R13">
        <v>1</v>
      </c>
      <c r="S13">
        <f t="shared" si="2"/>
        <v>330</v>
      </c>
    </row>
    <row r="14" spans="1:19" ht="15.6">
      <c r="A14" s="1">
        <f>SEGGI!A13</f>
        <v>1</v>
      </c>
      <c r="B14" s="35">
        <f>SEGGI!B13</f>
        <v>3</v>
      </c>
      <c r="C14" s="35">
        <f>SEGGI!C13</f>
        <v>351</v>
      </c>
      <c r="D14" s="35">
        <f>SEGGI!D13</f>
        <v>407</v>
      </c>
      <c r="E14" s="77">
        <f>SEGGI!E13</f>
        <v>758</v>
      </c>
      <c r="F14" s="82">
        <f>AFFLUENZA_REF_3!I13</f>
        <v>161</v>
      </c>
      <c r="G14" s="82">
        <f>AFFLUENZA_REF_3!J13</f>
        <v>180</v>
      </c>
      <c r="H14" s="82">
        <f>AFFLUENZA_REF_3!K13</f>
        <v>341</v>
      </c>
      <c r="I14" s="145">
        <v>298</v>
      </c>
      <c r="J14" s="145">
        <v>33</v>
      </c>
      <c r="K14" s="149">
        <f t="shared" si="0"/>
        <v>331</v>
      </c>
      <c r="L14" s="16">
        <v>0</v>
      </c>
      <c r="M14" s="16">
        <v>8</v>
      </c>
      <c r="N14" s="16">
        <v>2</v>
      </c>
      <c r="O14" s="87">
        <f t="shared" si="3"/>
        <v>341</v>
      </c>
      <c r="P14" s="146">
        <f t="shared" si="1"/>
        <v>0</v>
      </c>
      <c r="Q14">
        <v>1</v>
      </c>
      <c r="R14">
        <v>1</v>
      </c>
      <c r="S14">
        <f t="shared" si="2"/>
        <v>331</v>
      </c>
    </row>
    <row r="15" spans="1:19" ht="15.6">
      <c r="A15" s="1">
        <f>SEGGI!A14</f>
        <v>1</v>
      </c>
      <c r="B15" s="35">
        <f>SEGGI!B14</f>
        <v>4</v>
      </c>
      <c r="C15" s="35">
        <f>SEGGI!C14</f>
        <v>342</v>
      </c>
      <c r="D15" s="35">
        <f>SEGGI!D14</f>
        <v>401</v>
      </c>
      <c r="E15" s="77">
        <f>SEGGI!E14</f>
        <v>743</v>
      </c>
      <c r="F15" s="82">
        <f>AFFLUENZA_REF_3!I14</f>
        <v>146</v>
      </c>
      <c r="G15" s="82">
        <f>AFFLUENZA_REF_3!J14</f>
        <v>178</v>
      </c>
      <c r="H15" s="82">
        <f>AFFLUENZA_REF_3!K14</f>
        <v>324</v>
      </c>
      <c r="I15" s="145">
        <v>295</v>
      </c>
      <c r="J15" s="145">
        <v>23</v>
      </c>
      <c r="K15" s="149">
        <f t="shared" si="0"/>
        <v>318</v>
      </c>
      <c r="L15" s="16">
        <v>0</v>
      </c>
      <c r="M15" s="16">
        <v>6</v>
      </c>
      <c r="N15" s="16">
        <v>0</v>
      </c>
      <c r="O15" s="87">
        <f t="shared" si="3"/>
        <v>324</v>
      </c>
      <c r="P15" s="146">
        <f t="shared" si="1"/>
        <v>0</v>
      </c>
      <c r="Q15">
        <v>1</v>
      </c>
      <c r="R15">
        <v>1</v>
      </c>
      <c r="S15">
        <f t="shared" si="2"/>
        <v>318</v>
      </c>
    </row>
    <row r="16" spans="1:19" ht="15.6">
      <c r="A16" s="1">
        <f>SEGGI!A15</f>
        <v>1</v>
      </c>
      <c r="B16" s="35">
        <f>SEGGI!B15</f>
        <v>5</v>
      </c>
      <c r="C16" s="35">
        <f>SEGGI!C15</f>
        <v>441</v>
      </c>
      <c r="D16" s="35">
        <f>SEGGI!D15</f>
        <v>504</v>
      </c>
      <c r="E16" s="77">
        <f>SEGGI!E15</f>
        <v>945</v>
      </c>
      <c r="F16" s="82">
        <f>AFFLUENZA_REF_3!I15</f>
        <v>180</v>
      </c>
      <c r="G16" s="82">
        <f>AFFLUENZA_REF_3!J15</f>
        <v>207</v>
      </c>
      <c r="H16" s="82">
        <f>AFFLUENZA_REF_3!K15</f>
        <v>387</v>
      </c>
      <c r="I16" s="145">
        <v>327</v>
      </c>
      <c r="J16" s="145">
        <v>48</v>
      </c>
      <c r="K16" s="149">
        <f t="shared" si="0"/>
        <v>375</v>
      </c>
      <c r="L16" s="16">
        <v>0</v>
      </c>
      <c r="M16" s="16">
        <v>11</v>
      </c>
      <c r="N16" s="16">
        <v>1</v>
      </c>
      <c r="O16" s="87">
        <f t="shared" si="3"/>
        <v>387</v>
      </c>
      <c r="P16" s="146">
        <f t="shared" si="1"/>
        <v>0</v>
      </c>
      <c r="Q16">
        <v>1</v>
      </c>
      <c r="R16">
        <v>1</v>
      </c>
      <c r="S16">
        <f t="shared" si="2"/>
        <v>375</v>
      </c>
    </row>
    <row r="17" spans="1:19" ht="15.6">
      <c r="A17" s="1">
        <f>SEGGI!A16</f>
        <v>1</v>
      </c>
      <c r="B17" s="35">
        <f>SEGGI!B16</f>
        <v>6</v>
      </c>
      <c r="C17" s="35">
        <f>SEGGI!C16</f>
        <v>299</v>
      </c>
      <c r="D17" s="35">
        <f>SEGGI!D16</f>
        <v>303</v>
      </c>
      <c r="E17" s="77">
        <f>SEGGI!E16</f>
        <v>602</v>
      </c>
      <c r="F17" s="82">
        <f>AFFLUENZA_REF_3!I16</f>
        <v>86</v>
      </c>
      <c r="G17" s="82">
        <f>AFFLUENZA_REF_3!J16</f>
        <v>96</v>
      </c>
      <c r="H17" s="82">
        <f>AFFLUENZA_REF_3!K16</f>
        <v>182</v>
      </c>
      <c r="I17" s="145">
        <v>157</v>
      </c>
      <c r="J17" s="145">
        <v>13</v>
      </c>
      <c r="K17" s="149">
        <f t="shared" si="0"/>
        <v>170</v>
      </c>
      <c r="L17" s="16">
        <v>0</v>
      </c>
      <c r="M17" s="16">
        <v>9</v>
      </c>
      <c r="N17" s="16">
        <v>3</v>
      </c>
      <c r="O17" s="87">
        <f t="shared" si="3"/>
        <v>182</v>
      </c>
      <c r="P17" s="146">
        <f t="shared" si="1"/>
        <v>0</v>
      </c>
      <c r="Q17">
        <v>1</v>
      </c>
      <c r="R17">
        <v>1</v>
      </c>
      <c r="S17">
        <f t="shared" si="2"/>
        <v>170</v>
      </c>
    </row>
    <row r="18" spans="1:19" ht="15.6">
      <c r="A18" s="1">
        <f>SEGGI!A17</f>
        <v>1</v>
      </c>
      <c r="B18" s="35">
        <f>SEGGI!B17</f>
        <v>7</v>
      </c>
      <c r="C18" s="35">
        <f>SEGGI!C17</f>
        <v>390</v>
      </c>
      <c r="D18" s="35">
        <f>SEGGI!D17</f>
        <v>384</v>
      </c>
      <c r="E18" s="77">
        <f>SEGGI!E17</f>
        <v>774</v>
      </c>
      <c r="F18" s="82">
        <f>AFFLUENZA_REF_3!I17</f>
        <v>149</v>
      </c>
      <c r="G18" s="82">
        <f>AFFLUENZA_REF_3!J17</f>
        <v>149</v>
      </c>
      <c r="H18" s="82">
        <f>AFFLUENZA_REF_3!K17</f>
        <v>298</v>
      </c>
      <c r="I18" s="145">
        <v>262</v>
      </c>
      <c r="J18" s="145">
        <v>28</v>
      </c>
      <c r="K18" s="149">
        <f t="shared" si="0"/>
        <v>290</v>
      </c>
      <c r="L18" s="16">
        <v>0</v>
      </c>
      <c r="M18" s="16">
        <v>5</v>
      </c>
      <c r="N18" s="16">
        <v>3</v>
      </c>
      <c r="O18" s="87">
        <f t="shared" si="3"/>
        <v>298</v>
      </c>
      <c r="P18" s="146">
        <f t="shared" si="1"/>
        <v>0</v>
      </c>
      <c r="Q18">
        <v>1</v>
      </c>
      <c r="R18">
        <v>1</v>
      </c>
      <c r="S18">
        <f t="shared" si="2"/>
        <v>290</v>
      </c>
    </row>
    <row r="19" spans="1:19" ht="15.6">
      <c r="A19" s="1">
        <f>SEGGI!A18</f>
        <v>1</v>
      </c>
      <c r="B19" s="35">
        <f>SEGGI!B18</f>
        <v>8</v>
      </c>
      <c r="C19" s="35">
        <f>SEGGI!C18</f>
        <v>429</v>
      </c>
      <c r="D19" s="35">
        <f>SEGGI!D18</f>
        <v>470</v>
      </c>
      <c r="E19" s="77">
        <f>SEGGI!E18</f>
        <v>899</v>
      </c>
      <c r="F19" s="82">
        <f>AFFLUENZA_REF_3!I18</f>
        <v>178</v>
      </c>
      <c r="G19" s="82">
        <f>AFFLUENZA_REF_3!J18</f>
        <v>190</v>
      </c>
      <c r="H19" s="82">
        <f>AFFLUENZA_REF_3!K18</f>
        <v>368</v>
      </c>
      <c r="I19" s="145">
        <v>309</v>
      </c>
      <c r="J19" s="145">
        <v>52</v>
      </c>
      <c r="K19" s="149">
        <f t="shared" si="0"/>
        <v>361</v>
      </c>
      <c r="L19" s="16">
        <v>0</v>
      </c>
      <c r="M19" s="16">
        <v>5</v>
      </c>
      <c r="N19" s="16">
        <v>2</v>
      </c>
      <c r="O19" s="87">
        <f t="shared" si="3"/>
        <v>368</v>
      </c>
      <c r="P19" s="146">
        <f t="shared" si="1"/>
        <v>0</v>
      </c>
      <c r="Q19">
        <v>1</v>
      </c>
      <c r="R19">
        <v>1</v>
      </c>
      <c r="S19">
        <f t="shared" si="2"/>
        <v>361</v>
      </c>
    </row>
    <row r="20" spans="1:19" ht="15.6">
      <c r="A20" s="1">
        <f>SEGGI!A19</f>
        <v>1</v>
      </c>
      <c r="B20" s="35">
        <f>SEGGI!B19</f>
        <v>9</v>
      </c>
      <c r="C20" s="35">
        <f>SEGGI!C19</f>
        <v>367</v>
      </c>
      <c r="D20" s="35">
        <f>SEGGI!D19</f>
        <v>390</v>
      </c>
      <c r="E20" s="77">
        <f>SEGGI!E19</f>
        <v>757</v>
      </c>
      <c r="F20" s="82">
        <f>AFFLUENZA_REF_3!I19</f>
        <v>148</v>
      </c>
      <c r="G20" s="82">
        <f>AFFLUENZA_REF_3!J19</f>
        <v>161</v>
      </c>
      <c r="H20" s="82">
        <f>AFFLUENZA_REF_3!K19</f>
        <v>309</v>
      </c>
      <c r="I20" s="145">
        <v>277</v>
      </c>
      <c r="J20" s="145">
        <v>24</v>
      </c>
      <c r="K20" s="149">
        <f t="shared" si="0"/>
        <v>301</v>
      </c>
      <c r="L20" s="16">
        <v>0</v>
      </c>
      <c r="M20" s="16">
        <v>7</v>
      </c>
      <c r="N20" s="16">
        <v>1</v>
      </c>
      <c r="O20" s="87">
        <f t="shared" si="3"/>
        <v>309</v>
      </c>
      <c r="P20" s="146">
        <f t="shared" si="1"/>
        <v>0</v>
      </c>
      <c r="Q20">
        <v>1</v>
      </c>
      <c r="R20">
        <v>1</v>
      </c>
      <c r="S20">
        <f t="shared" si="2"/>
        <v>301</v>
      </c>
    </row>
    <row r="21" spans="1:19" ht="15.6">
      <c r="A21" s="1">
        <f>SEGGI!A20</f>
        <v>1</v>
      </c>
      <c r="B21" s="35">
        <f>SEGGI!B20</f>
        <v>10</v>
      </c>
      <c r="C21" s="35">
        <f>SEGGI!C20</f>
        <v>366</v>
      </c>
      <c r="D21" s="35">
        <f>SEGGI!D20</f>
        <v>396</v>
      </c>
      <c r="E21" s="77">
        <f>SEGGI!E20</f>
        <v>762</v>
      </c>
      <c r="F21" s="82">
        <f>AFFLUENZA_REF_3!I20</f>
        <v>147</v>
      </c>
      <c r="G21" s="82">
        <f>AFFLUENZA_REF_3!J20</f>
        <v>145</v>
      </c>
      <c r="H21" s="82">
        <f>AFFLUENZA_REF_3!K20</f>
        <v>292</v>
      </c>
      <c r="I21" s="145">
        <v>242</v>
      </c>
      <c r="J21" s="145">
        <v>43</v>
      </c>
      <c r="K21" s="149">
        <f t="shared" si="0"/>
        <v>285</v>
      </c>
      <c r="L21" s="16">
        <v>0</v>
      </c>
      <c r="M21" s="16">
        <v>4</v>
      </c>
      <c r="N21" s="16">
        <v>3</v>
      </c>
      <c r="O21" s="87">
        <f t="shared" si="3"/>
        <v>292</v>
      </c>
      <c r="P21" s="146">
        <f t="shared" si="1"/>
        <v>0</v>
      </c>
      <c r="Q21">
        <v>1</v>
      </c>
      <c r="R21">
        <v>1</v>
      </c>
      <c r="S21">
        <f t="shared" si="2"/>
        <v>285</v>
      </c>
    </row>
    <row r="22" spans="1:19" ht="15.6">
      <c r="A22" s="1">
        <f>SEGGI!A21</f>
        <v>1</v>
      </c>
      <c r="B22" s="35">
        <f>SEGGI!B21</f>
        <v>11</v>
      </c>
      <c r="C22" s="35">
        <f>SEGGI!C21</f>
        <v>358</v>
      </c>
      <c r="D22" s="35">
        <f>SEGGI!D21</f>
        <v>360</v>
      </c>
      <c r="E22" s="77">
        <f>SEGGI!E21</f>
        <v>718</v>
      </c>
      <c r="F22" s="82">
        <f>AFFLUENZA_REF_3!I21</f>
        <v>116</v>
      </c>
      <c r="G22" s="82">
        <f>AFFLUENZA_REF_3!J21</f>
        <v>126</v>
      </c>
      <c r="H22" s="82">
        <f>AFFLUENZA_REF_3!K21</f>
        <v>242</v>
      </c>
      <c r="I22" s="145">
        <v>222</v>
      </c>
      <c r="J22" s="145">
        <v>16</v>
      </c>
      <c r="K22" s="149">
        <f t="shared" si="0"/>
        <v>238</v>
      </c>
      <c r="L22" s="16">
        <v>0</v>
      </c>
      <c r="M22" s="16">
        <v>2</v>
      </c>
      <c r="N22" s="16">
        <v>2</v>
      </c>
      <c r="O22" s="87">
        <f t="shared" si="3"/>
        <v>242</v>
      </c>
      <c r="P22" s="146">
        <f t="shared" si="1"/>
        <v>0</v>
      </c>
      <c r="Q22">
        <v>1</v>
      </c>
      <c r="R22">
        <v>1</v>
      </c>
      <c r="S22">
        <f t="shared" si="2"/>
        <v>238</v>
      </c>
    </row>
    <row r="23" spans="1:19" ht="15.6">
      <c r="A23" s="1">
        <f>SEGGI!A22</f>
        <v>1</v>
      </c>
      <c r="B23" s="35">
        <f>SEGGI!B22</f>
        <v>12</v>
      </c>
      <c r="C23" s="35">
        <f>SEGGI!C22</f>
        <v>455</v>
      </c>
      <c r="D23" s="35">
        <f>SEGGI!D22</f>
        <v>447</v>
      </c>
      <c r="E23" s="77">
        <f>SEGGI!E22</f>
        <v>902</v>
      </c>
      <c r="F23" s="82">
        <f>AFFLUENZA_REF_3!I22</f>
        <v>150</v>
      </c>
      <c r="G23" s="82">
        <f>AFFLUENZA_REF_3!J22</f>
        <v>157</v>
      </c>
      <c r="H23" s="82">
        <f>AFFLUENZA_REF_3!K22</f>
        <v>307</v>
      </c>
      <c r="I23" s="145">
        <v>263</v>
      </c>
      <c r="J23" s="145">
        <v>35</v>
      </c>
      <c r="K23" s="149">
        <f t="shared" si="0"/>
        <v>298</v>
      </c>
      <c r="L23" s="16">
        <v>0</v>
      </c>
      <c r="M23" s="16">
        <v>8</v>
      </c>
      <c r="N23" s="16">
        <v>1</v>
      </c>
      <c r="O23" s="87">
        <f t="shared" si="3"/>
        <v>307</v>
      </c>
      <c r="P23" s="146">
        <f t="shared" si="1"/>
        <v>0</v>
      </c>
      <c r="Q23">
        <v>1</v>
      </c>
      <c r="R23">
        <v>1</v>
      </c>
      <c r="S23">
        <f t="shared" si="2"/>
        <v>298</v>
      </c>
    </row>
    <row r="24" spans="1:19" ht="15.6">
      <c r="A24" s="1">
        <f>SEGGI!A23</f>
        <v>1</v>
      </c>
      <c r="B24" s="35">
        <f>SEGGI!B23</f>
        <v>13</v>
      </c>
      <c r="C24" s="35">
        <f>SEGGI!C23</f>
        <v>397</v>
      </c>
      <c r="D24" s="35">
        <f>SEGGI!D23</f>
        <v>446</v>
      </c>
      <c r="E24" s="77">
        <f>SEGGI!E23</f>
        <v>843</v>
      </c>
      <c r="F24" s="82">
        <f>AFFLUENZA_REF_3!I23</f>
        <v>187</v>
      </c>
      <c r="G24" s="82">
        <f>AFFLUENZA_REF_3!J23</f>
        <v>208</v>
      </c>
      <c r="H24" s="82">
        <f>AFFLUENZA_REF_3!K23</f>
        <v>395</v>
      </c>
      <c r="I24" s="145">
        <v>342</v>
      </c>
      <c r="J24" s="145">
        <v>42</v>
      </c>
      <c r="K24" s="149">
        <f t="shared" si="0"/>
        <v>384</v>
      </c>
      <c r="L24" s="16">
        <v>0</v>
      </c>
      <c r="M24" s="16">
        <v>8</v>
      </c>
      <c r="N24" s="16">
        <v>3</v>
      </c>
      <c r="O24" s="87">
        <f t="shared" si="3"/>
        <v>395</v>
      </c>
      <c r="P24" s="146">
        <f t="shared" si="1"/>
        <v>0</v>
      </c>
      <c r="Q24">
        <v>1</v>
      </c>
      <c r="R24">
        <v>1</v>
      </c>
      <c r="S24">
        <f t="shared" si="2"/>
        <v>384</v>
      </c>
    </row>
    <row r="25" spans="1:19" ht="15.6">
      <c r="A25" s="1">
        <f>SEGGI!A24</f>
        <v>2</v>
      </c>
      <c r="B25" s="62">
        <f>SEGGI!B24</f>
        <v>14</v>
      </c>
      <c r="C25" s="62">
        <f>SEGGI!C24</f>
        <v>348</v>
      </c>
      <c r="D25" s="62">
        <f>SEGGI!D24</f>
        <v>448</v>
      </c>
      <c r="E25" s="78">
        <f>SEGGI!E24</f>
        <v>796</v>
      </c>
      <c r="F25" s="88">
        <f>AFFLUENZA_REF_3!I24</f>
        <v>128</v>
      </c>
      <c r="G25" s="88">
        <f>AFFLUENZA_REF_3!J24</f>
        <v>163</v>
      </c>
      <c r="H25" s="88">
        <f>AFFLUENZA_REF_3!K24</f>
        <v>291</v>
      </c>
      <c r="I25" s="145">
        <v>254</v>
      </c>
      <c r="J25" s="145">
        <v>32</v>
      </c>
      <c r="K25" s="150">
        <f t="shared" si="0"/>
        <v>286</v>
      </c>
      <c r="L25" s="16">
        <v>0</v>
      </c>
      <c r="M25" s="16">
        <v>3</v>
      </c>
      <c r="N25" s="16">
        <v>2</v>
      </c>
      <c r="O25" s="93">
        <f t="shared" si="3"/>
        <v>291</v>
      </c>
      <c r="P25" s="147">
        <f t="shared" si="1"/>
        <v>0</v>
      </c>
      <c r="Q25">
        <v>2</v>
      </c>
      <c r="R25">
        <v>2</v>
      </c>
      <c r="S25">
        <f t="shared" si="2"/>
        <v>286</v>
      </c>
    </row>
    <row r="26" spans="1:19" ht="15.6">
      <c r="A26" s="1">
        <f>SEGGI!A25</f>
        <v>2</v>
      </c>
      <c r="B26" s="63">
        <f>SEGGI!B25</f>
        <v>15</v>
      </c>
      <c r="C26" s="63">
        <f>SEGGI!C25</f>
        <v>335</v>
      </c>
      <c r="D26" s="63">
        <f>SEGGI!D25</f>
        <v>354</v>
      </c>
      <c r="E26" s="79">
        <f>SEGGI!E25</f>
        <v>689</v>
      </c>
      <c r="F26" s="88">
        <f>AFFLUENZA_REF_3!I25</f>
        <v>125</v>
      </c>
      <c r="G26" s="88">
        <f>AFFLUENZA_REF_3!J25</f>
        <v>122</v>
      </c>
      <c r="H26" s="88">
        <f>AFFLUENZA_REF_3!K25</f>
        <v>247</v>
      </c>
      <c r="I26" s="145">
        <v>198</v>
      </c>
      <c r="J26" s="145">
        <v>38</v>
      </c>
      <c r="K26" s="150">
        <f t="shared" si="0"/>
        <v>236</v>
      </c>
      <c r="L26" s="16">
        <v>0</v>
      </c>
      <c r="M26" s="16">
        <v>8</v>
      </c>
      <c r="N26" s="16">
        <v>3</v>
      </c>
      <c r="O26" s="93">
        <f t="shared" si="3"/>
        <v>247</v>
      </c>
      <c r="P26" s="147">
        <f t="shared" si="1"/>
        <v>0</v>
      </c>
      <c r="Q26">
        <v>2</v>
      </c>
      <c r="R26">
        <v>2</v>
      </c>
      <c r="S26">
        <f t="shared" si="2"/>
        <v>236</v>
      </c>
    </row>
    <row r="27" spans="1:19" ht="15.6">
      <c r="A27" s="1">
        <f>SEGGI!A26</f>
        <v>2</v>
      </c>
      <c r="B27" s="63">
        <f>SEGGI!B26</f>
        <v>16</v>
      </c>
      <c r="C27" s="63">
        <f>SEGGI!C26</f>
        <v>358</v>
      </c>
      <c r="D27" s="63">
        <f>SEGGI!D26</f>
        <v>361</v>
      </c>
      <c r="E27" s="79">
        <f>SEGGI!E26</f>
        <v>719</v>
      </c>
      <c r="F27" s="88">
        <f>AFFLUENZA_REF_3!I26</f>
        <v>149</v>
      </c>
      <c r="G27" s="88">
        <f>AFFLUENZA_REF_3!J26</f>
        <v>174</v>
      </c>
      <c r="H27" s="88">
        <f>AFFLUENZA_REF_3!K26</f>
        <v>323</v>
      </c>
      <c r="I27" s="145">
        <v>278</v>
      </c>
      <c r="J27" s="145">
        <v>38</v>
      </c>
      <c r="K27" s="150">
        <f t="shared" si="0"/>
        <v>316</v>
      </c>
      <c r="L27" s="16">
        <v>0</v>
      </c>
      <c r="M27" s="16">
        <v>4</v>
      </c>
      <c r="N27" s="16">
        <v>3</v>
      </c>
      <c r="O27" s="93">
        <f t="shared" si="3"/>
        <v>323</v>
      </c>
      <c r="P27" s="147">
        <f t="shared" si="1"/>
        <v>0</v>
      </c>
      <c r="Q27">
        <v>2</v>
      </c>
      <c r="R27">
        <v>2</v>
      </c>
      <c r="S27">
        <f t="shared" si="2"/>
        <v>316</v>
      </c>
    </row>
    <row r="28" spans="1:19" ht="15.6">
      <c r="A28" s="1">
        <f>SEGGI!A27</f>
        <v>2</v>
      </c>
      <c r="B28" s="63">
        <f>SEGGI!B27</f>
        <v>17</v>
      </c>
      <c r="C28" s="63">
        <f>SEGGI!C27</f>
        <v>410</v>
      </c>
      <c r="D28" s="63">
        <f>SEGGI!D27</f>
        <v>426</v>
      </c>
      <c r="E28" s="79">
        <f>SEGGI!E27</f>
        <v>836</v>
      </c>
      <c r="F28" s="88">
        <f>AFFLUENZA_REF_3!I27</f>
        <v>156</v>
      </c>
      <c r="G28" s="88">
        <f>AFFLUENZA_REF_3!J27</f>
        <v>177</v>
      </c>
      <c r="H28" s="88">
        <f>AFFLUENZA_REF_3!K27</f>
        <v>333</v>
      </c>
      <c r="I28" s="145">
        <v>300</v>
      </c>
      <c r="J28" s="145">
        <v>27</v>
      </c>
      <c r="K28" s="150">
        <f t="shared" si="0"/>
        <v>327</v>
      </c>
      <c r="L28" s="16">
        <v>0</v>
      </c>
      <c r="M28" s="16">
        <v>4</v>
      </c>
      <c r="N28" s="16">
        <v>2</v>
      </c>
      <c r="O28" s="93">
        <f t="shared" si="3"/>
        <v>333</v>
      </c>
      <c r="P28" s="147">
        <f t="shared" si="1"/>
        <v>0</v>
      </c>
      <c r="Q28">
        <v>2</v>
      </c>
      <c r="R28">
        <v>2</v>
      </c>
      <c r="S28">
        <f t="shared" si="2"/>
        <v>327</v>
      </c>
    </row>
    <row r="29" spans="1:19" ht="15.6">
      <c r="A29" s="1">
        <f>SEGGI!A28</f>
        <v>2</v>
      </c>
      <c r="B29" s="63">
        <f>SEGGI!B28</f>
        <v>18</v>
      </c>
      <c r="C29" s="63">
        <f>SEGGI!C28</f>
        <v>458</v>
      </c>
      <c r="D29" s="63">
        <f>SEGGI!D28</f>
        <v>444</v>
      </c>
      <c r="E29" s="79">
        <f>SEGGI!E28</f>
        <v>902</v>
      </c>
      <c r="F29" s="88">
        <f>AFFLUENZA_REF_3!I28</f>
        <v>187</v>
      </c>
      <c r="G29" s="88">
        <f>AFFLUENZA_REF_3!J28</f>
        <v>203</v>
      </c>
      <c r="H29" s="88">
        <f>AFFLUENZA_REF_3!K28</f>
        <v>390</v>
      </c>
      <c r="I29" s="145">
        <v>353</v>
      </c>
      <c r="J29" s="145">
        <v>28</v>
      </c>
      <c r="K29" s="150">
        <f t="shared" si="0"/>
        <v>381</v>
      </c>
      <c r="L29" s="16">
        <v>0</v>
      </c>
      <c r="M29" s="16">
        <v>7</v>
      </c>
      <c r="N29" s="16">
        <v>2</v>
      </c>
      <c r="O29" s="93">
        <f t="shared" si="3"/>
        <v>390</v>
      </c>
      <c r="P29" s="147">
        <f t="shared" si="1"/>
        <v>0</v>
      </c>
      <c r="Q29">
        <v>2</v>
      </c>
      <c r="R29">
        <v>2</v>
      </c>
      <c r="S29">
        <f t="shared" si="2"/>
        <v>381</v>
      </c>
    </row>
    <row r="30" spans="1:19" ht="15.6">
      <c r="A30" s="1">
        <f>SEGGI!A29</f>
        <v>2</v>
      </c>
      <c r="B30" s="63">
        <f>SEGGI!B29</f>
        <v>19</v>
      </c>
      <c r="C30" s="63">
        <f>SEGGI!C29</f>
        <v>415</v>
      </c>
      <c r="D30" s="63">
        <f>SEGGI!D29</f>
        <v>433</v>
      </c>
      <c r="E30" s="79">
        <f>SEGGI!E29</f>
        <v>848</v>
      </c>
      <c r="F30" s="88">
        <f>AFFLUENZA_REF_3!I29</f>
        <v>154</v>
      </c>
      <c r="G30" s="88">
        <f>AFFLUENZA_REF_3!J29</f>
        <v>157</v>
      </c>
      <c r="H30" s="88">
        <f>AFFLUENZA_REF_3!K29</f>
        <v>311</v>
      </c>
      <c r="I30" s="145">
        <v>274</v>
      </c>
      <c r="J30" s="145">
        <v>32</v>
      </c>
      <c r="K30" s="150">
        <f t="shared" si="0"/>
        <v>306</v>
      </c>
      <c r="L30" s="16">
        <v>0</v>
      </c>
      <c r="M30" s="16">
        <v>4</v>
      </c>
      <c r="N30" s="16">
        <v>1</v>
      </c>
      <c r="O30" s="93">
        <f t="shared" si="3"/>
        <v>311</v>
      </c>
      <c r="P30" s="147">
        <f t="shared" si="1"/>
        <v>0</v>
      </c>
      <c r="Q30">
        <v>2</v>
      </c>
      <c r="R30">
        <v>2</v>
      </c>
      <c r="S30">
        <f t="shared" si="2"/>
        <v>306</v>
      </c>
    </row>
    <row r="31" spans="1:19" ht="15.6">
      <c r="A31" s="1">
        <f>SEGGI!A30</f>
        <v>2</v>
      </c>
      <c r="B31" s="63">
        <f>SEGGI!B30</f>
        <v>20</v>
      </c>
      <c r="C31" s="63">
        <f>SEGGI!C30</f>
        <v>446</v>
      </c>
      <c r="D31" s="63">
        <f>SEGGI!D30</f>
        <v>442</v>
      </c>
      <c r="E31" s="79">
        <f>SEGGI!E30</f>
        <v>888</v>
      </c>
      <c r="F31" s="88">
        <f>AFFLUENZA_REF_3!I30</f>
        <v>164</v>
      </c>
      <c r="G31" s="88">
        <f>AFFLUENZA_REF_3!J30</f>
        <v>165</v>
      </c>
      <c r="H31" s="88">
        <f>AFFLUENZA_REF_3!K30</f>
        <v>329</v>
      </c>
      <c r="I31" s="145">
        <v>292</v>
      </c>
      <c r="J31" s="145">
        <v>23</v>
      </c>
      <c r="K31" s="150">
        <f t="shared" si="0"/>
        <v>315</v>
      </c>
      <c r="L31" s="16">
        <v>0</v>
      </c>
      <c r="M31" s="16">
        <v>13</v>
      </c>
      <c r="N31" s="16">
        <v>1</v>
      </c>
      <c r="O31" s="93">
        <f t="shared" si="3"/>
        <v>329</v>
      </c>
      <c r="P31" s="147">
        <f t="shared" si="1"/>
        <v>0</v>
      </c>
      <c r="Q31">
        <v>2</v>
      </c>
      <c r="R31">
        <v>2</v>
      </c>
      <c r="S31">
        <f t="shared" si="2"/>
        <v>315</v>
      </c>
    </row>
    <row r="32" spans="1:19" ht="15.6">
      <c r="A32" s="1">
        <f>SEGGI!A31</f>
        <v>2</v>
      </c>
      <c r="B32" s="152">
        <f>SEGGI!B31</f>
        <v>21</v>
      </c>
      <c r="C32" s="152">
        <f>SEGGI!C31</f>
        <v>436</v>
      </c>
      <c r="D32" s="152">
        <f>SEGGI!D31</f>
        <v>393</v>
      </c>
      <c r="E32" s="153">
        <f>SEGGI!E31</f>
        <v>829</v>
      </c>
      <c r="F32" s="88">
        <f>AFFLUENZA_REF_3!I31</f>
        <v>156</v>
      </c>
      <c r="G32" s="88">
        <f>AFFLUENZA_REF_3!J31</f>
        <v>156</v>
      </c>
      <c r="H32" s="88">
        <f>AFFLUENZA_REF_3!K31</f>
        <v>312</v>
      </c>
      <c r="I32" s="145">
        <v>265</v>
      </c>
      <c r="J32" s="145">
        <v>37</v>
      </c>
      <c r="K32" s="150">
        <f t="shared" si="0"/>
        <v>302</v>
      </c>
      <c r="L32" s="16">
        <v>0</v>
      </c>
      <c r="M32" s="16">
        <v>7</v>
      </c>
      <c r="N32" s="16">
        <v>3</v>
      </c>
      <c r="O32" s="93">
        <f t="shared" si="3"/>
        <v>312</v>
      </c>
      <c r="P32" s="147">
        <f t="shared" si="1"/>
        <v>0</v>
      </c>
      <c r="Q32">
        <v>2</v>
      </c>
      <c r="R32">
        <v>2</v>
      </c>
      <c r="S32">
        <f t="shared" si="2"/>
        <v>302</v>
      </c>
    </row>
    <row r="33" spans="1:19" ht="15.6">
      <c r="A33" s="1">
        <f>SEGGI!A32</f>
        <v>3</v>
      </c>
      <c r="B33" s="89">
        <f>SEGGI!B32</f>
        <v>22</v>
      </c>
      <c r="C33" s="89">
        <f>SEGGI!C32</f>
        <v>413</v>
      </c>
      <c r="D33" s="89">
        <f>SEGGI!D32</f>
        <v>453</v>
      </c>
      <c r="E33" s="90">
        <f>SEGGI!E32</f>
        <v>866</v>
      </c>
      <c r="F33" s="83">
        <f>AFFLUENZA_REF_3!I32</f>
        <v>179</v>
      </c>
      <c r="G33" s="83">
        <f>AFFLUENZA_REF_3!J32</f>
        <v>211</v>
      </c>
      <c r="H33" s="83">
        <f>AFFLUENZA_REF_3!K32</f>
        <v>390</v>
      </c>
      <c r="I33" s="145">
        <v>337</v>
      </c>
      <c r="J33" s="145">
        <v>46</v>
      </c>
      <c r="K33" s="151">
        <f t="shared" si="0"/>
        <v>383</v>
      </c>
      <c r="L33" s="16">
        <v>0</v>
      </c>
      <c r="M33" s="16">
        <v>6</v>
      </c>
      <c r="N33" s="16">
        <v>1</v>
      </c>
      <c r="O33" s="92">
        <f t="shared" si="3"/>
        <v>390</v>
      </c>
      <c r="P33" s="148">
        <f t="shared" si="1"/>
        <v>0</v>
      </c>
      <c r="Q33">
        <v>3</v>
      </c>
      <c r="R33">
        <v>3</v>
      </c>
      <c r="S33">
        <f t="shared" si="2"/>
        <v>383</v>
      </c>
    </row>
    <row r="34" spans="1:19" ht="15.6">
      <c r="A34" s="1">
        <f>SEGGI!A33</f>
        <v>3</v>
      </c>
      <c r="B34" s="74">
        <f>SEGGI!B33</f>
        <v>23</v>
      </c>
      <c r="C34" s="74">
        <f>SEGGI!C33</f>
        <v>420</v>
      </c>
      <c r="D34" s="74">
        <f>SEGGI!D33</f>
        <v>445</v>
      </c>
      <c r="E34" s="81">
        <f>SEGGI!E33</f>
        <v>865</v>
      </c>
      <c r="F34" s="83">
        <f>AFFLUENZA_REF_3!I33</f>
        <v>174</v>
      </c>
      <c r="G34" s="83">
        <f>AFFLUENZA_REF_3!J33</f>
        <v>210</v>
      </c>
      <c r="H34" s="83">
        <f>AFFLUENZA_REF_3!K33</f>
        <v>384</v>
      </c>
      <c r="I34" s="145">
        <v>333</v>
      </c>
      <c r="J34" s="145">
        <v>43</v>
      </c>
      <c r="K34" s="151">
        <f t="shared" si="0"/>
        <v>376</v>
      </c>
      <c r="L34" s="16">
        <v>0</v>
      </c>
      <c r="M34" s="16">
        <v>6</v>
      </c>
      <c r="N34" s="16">
        <v>2</v>
      </c>
      <c r="O34" s="92">
        <f t="shared" si="3"/>
        <v>384</v>
      </c>
      <c r="P34" s="148">
        <f t="shared" si="1"/>
        <v>0</v>
      </c>
      <c r="Q34">
        <v>3</v>
      </c>
      <c r="R34">
        <v>3</v>
      </c>
      <c r="S34">
        <f t="shared" si="2"/>
        <v>376</v>
      </c>
    </row>
    <row r="35" spans="1:19" ht="15.6">
      <c r="A35" s="1">
        <f>SEGGI!A34</f>
        <v>2</v>
      </c>
      <c r="B35" s="154">
        <f>SEGGI!B34</f>
        <v>24</v>
      </c>
      <c r="C35" s="154">
        <f>SEGGI!C34</f>
        <v>345</v>
      </c>
      <c r="D35" s="154">
        <f>SEGGI!D34</f>
        <v>380</v>
      </c>
      <c r="E35" s="155">
        <f>SEGGI!E34</f>
        <v>725</v>
      </c>
      <c r="F35" s="88">
        <f>AFFLUENZA_REF_3!I34</f>
        <v>137</v>
      </c>
      <c r="G35" s="88">
        <f>AFFLUENZA_REF_3!J34</f>
        <v>143</v>
      </c>
      <c r="H35" s="88">
        <f>AFFLUENZA_REF_3!K34</f>
        <v>280</v>
      </c>
      <c r="I35" s="145">
        <v>255</v>
      </c>
      <c r="J35" s="145">
        <v>21</v>
      </c>
      <c r="K35" s="150">
        <f t="shared" si="0"/>
        <v>276</v>
      </c>
      <c r="L35" s="16">
        <v>0</v>
      </c>
      <c r="M35" s="16">
        <v>4</v>
      </c>
      <c r="N35" s="16">
        <v>0</v>
      </c>
      <c r="O35" s="93">
        <f t="shared" si="3"/>
        <v>280</v>
      </c>
      <c r="P35" s="147">
        <f t="shared" si="1"/>
        <v>0</v>
      </c>
      <c r="Q35">
        <v>2</v>
      </c>
      <c r="R35">
        <v>2</v>
      </c>
      <c r="S35">
        <f t="shared" si="2"/>
        <v>276</v>
      </c>
    </row>
    <row r="36" spans="1:19" ht="15.6">
      <c r="A36" s="1">
        <f>SEGGI!A35</f>
        <v>2</v>
      </c>
      <c r="B36" s="154">
        <f>SEGGI!B35</f>
        <v>25</v>
      </c>
      <c r="C36" s="154">
        <f>SEGGI!C35</f>
        <v>407</v>
      </c>
      <c r="D36" s="154">
        <f>SEGGI!D35</f>
        <v>447</v>
      </c>
      <c r="E36" s="155">
        <f>SEGGI!E35</f>
        <v>854</v>
      </c>
      <c r="F36" s="88">
        <f>AFFLUENZA_REF_3!I35</f>
        <v>158</v>
      </c>
      <c r="G36" s="88">
        <f>AFFLUENZA_REF_3!J35</f>
        <v>185</v>
      </c>
      <c r="H36" s="88">
        <f>AFFLUENZA_REF_3!K35</f>
        <v>343</v>
      </c>
      <c r="I36" s="145">
        <v>293</v>
      </c>
      <c r="J36" s="145">
        <v>41</v>
      </c>
      <c r="K36" s="150">
        <f t="shared" si="0"/>
        <v>334</v>
      </c>
      <c r="L36" s="16">
        <v>0</v>
      </c>
      <c r="M36" s="16">
        <v>7</v>
      </c>
      <c r="N36" s="16">
        <v>2</v>
      </c>
      <c r="O36" s="93">
        <f t="shared" si="3"/>
        <v>343</v>
      </c>
      <c r="P36" s="147">
        <f t="shared" si="1"/>
        <v>0</v>
      </c>
      <c r="Q36">
        <v>2</v>
      </c>
      <c r="R36">
        <v>2</v>
      </c>
      <c r="S36">
        <f t="shared" si="2"/>
        <v>334</v>
      </c>
    </row>
    <row r="37" spans="1:19" ht="15.6">
      <c r="A37" s="1">
        <f>SEGGI!A36</f>
        <v>2</v>
      </c>
      <c r="B37" s="152">
        <f>SEGGI!B36</f>
        <v>26</v>
      </c>
      <c r="C37" s="152">
        <f>SEGGI!C36</f>
        <v>410</v>
      </c>
      <c r="D37" s="152">
        <f>SEGGI!D36</f>
        <v>400</v>
      </c>
      <c r="E37" s="153">
        <f>SEGGI!E36</f>
        <v>810</v>
      </c>
      <c r="F37" s="88">
        <f>AFFLUENZA_REF_3!I36</f>
        <v>155</v>
      </c>
      <c r="G37" s="88">
        <f>AFFLUENZA_REF_3!J36</f>
        <v>163</v>
      </c>
      <c r="H37" s="88">
        <f>AFFLUENZA_REF_3!K36</f>
        <v>318</v>
      </c>
      <c r="I37" s="145">
        <v>284</v>
      </c>
      <c r="J37" s="145">
        <v>27</v>
      </c>
      <c r="K37" s="150">
        <f t="shared" si="0"/>
        <v>311</v>
      </c>
      <c r="L37" s="16">
        <v>0</v>
      </c>
      <c r="M37" s="16">
        <v>5</v>
      </c>
      <c r="N37" s="16">
        <v>2</v>
      </c>
      <c r="O37" s="93">
        <f t="shared" si="3"/>
        <v>318</v>
      </c>
      <c r="P37" s="147">
        <f t="shared" si="1"/>
        <v>0</v>
      </c>
      <c r="Q37">
        <v>2</v>
      </c>
      <c r="R37">
        <v>2</v>
      </c>
      <c r="S37">
        <f t="shared" si="2"/>
        <v>311</v>
      </c>
    </row>
    <row r="38" spans="1:19" ht="15.6">
      <c r="A38" s="1">
        <f>SEGGI!A37</f>
        <v>3</v>
      </c>
      <c r="B38" s="89">
        <f>SEGGI!B37</f>
        <v>27</v>
      </c>
      <c r="C38" s="89">
        <f>SEGGI!C37</f>
        <v>0</v>
      </c>
      <c r="D38" s="89">
        <f>SEGGI!D37</f>
        <v>0</v>
      </c>
      <c r="E38" s="90">
        <f>SEGGI!E37</f>
        <v>0</v>
      </c>
      <c r="F38" s="83">
        <f>AFFLUENZA_REF_3!I37</f>
        <v>12</v>
      </c>
      <c r="G38" s="83">
        <f>AFFLUENZA_REF_3!J37</f>
        <v>4</v>
      </c>
      <c r="H38" s="83">
        <f>AFFLUENZA_REF_3!K37</f>
        <v>16</v>
      </c>
      <c r="I38" s="145">
        <v>14</v>
      </c>
      <c r="J38" s="145">
        <v>1</v>
      </c>
      <c r="K38" s="151">
        <f t="shared" si="0"/>
        <v>15</v>
      </c>
      <c r="L38" s="16">
        <v>0</v>
      </c>
      <c r="M38" s="16">
        <v>1</v>
      </c>
      <c r="N38" s="16">
        <v>0</v>
      </c>
      <c r="O38" s="92">
        <f t="shared" si="3"/>
        <v>16</v>
      </c>
      <c r="P38" s="148">
        <f t="shared" si="1"/>
        <v>0</v>
      </c>
      <c r="Q38">
        <v>3</v>
      </c>
      <c r="R38">
        <v>3</v>
      </c>
      <c r="S38">
        <f>IF(ISBLANK(K38),200,K38)</f>
        <v>15</v>
      </c>
    </row>
    <row r="39" spans="1:19" ht="15.6">
      <c r="A39" s="1">
        <f>SEGGI!A38</f>
        <v>2</v>
      </c>
      <c r="B39" s="154">
        <f>SEGGI!B38</f>
        <v>28</v>
      </c>
      <c r="C39" s="154">
        <f>SEGGI!C38</f>
        <v>323</v>
      </c>
      <c r="D39" s="154">
        <f>SEGGI!D38</f>
        <v>367</v>
      </c>
      <c r="E39" s="155">
        <f>SEGGI!E38</f>
        <v>690</v>
      </c>
      <c r="F39" s="88">
        <f>AFFLUENZA_REF_3!I38</f>
        <v>140</v>
      </c>
      <c r="G39" s="88">
        <f>AFFLUENZA_REF_3!J38</f>
        <v>169</v>
      </c>
      <c r="H39" s="88">
        <f>AFFLUENZA_REF_3!K38</f>
        <v>309</v>
      </c>
      <c r="I39" s="145">
        <v>279</v>
      </c>
      <c r="J39" s="145">
        <v>26</v>
      </c>
      <c r="K39" s="150">
        <f t="shared" si="0"/>
        <v>305</v>
      </c>
      <c r="L39" s="16">
        <v>0</v>
      </c>
      <c r="M39" s="16">
        <v>3</v>
      </c>
      <c r="N39" s="16">
        <v>1</v>
      </c>
      <c r="O39" s="93">
        <f t="shared" si="3"/>
        <v>309</v>
      </c>
      <c r="P39" s="147">
        <f t="shared" si="1"/>
        <v>0</v>
      </c>
      <c r="Q39">
        <v>2</v>
      </c>
      <c r="R39">
        <v>2</v>
      </c>
      <c r="S39">
        <f t="shared" ref="S39:S51" si="4">IF(ISBLANK(K39),E39,K39)</f>
        <v>305</v>
      </c>
    </row>
    <row r="40" spans="1:19" ht="15.6">
      <c r="A40" s="1">
        <f>SEGGI!A39</f>
        <v>2</v>
      </c>
      <c r="B40" s="63">
        <f>SEGGI!B39</f>
        <v>29</v>
      </c>
      <c r="C40" s="63">
        <f>SEGGI!C39</f>
        <v>312</v>
      </c>
      <c r="D40" s="63">
        <f>SEGGI!D39</f>
        <v>375</v>
      </c>
      <c r="E40" s="79">
        <f>SEGGI!E39</f>
        <v>687</v>
      </c>
      <c r="F40" s="88">
        <f>AFFLUENZA_REF_3!I39</f>
        <v>111</v>
      </c>
      <c r="G40" s="88">
        <f>AFFLUENZA_REF_3!J39</f>
        <v>157</v>
      </c>
      <c r="H40" s="88">
        <f>AFFLUENZA_REF_3!K39</f>
        <v>268</v>
      </c>
      <c r="I40" s="145">
        <v>237</v>
      </c>
      <c r="J40" s="145">
        <v>25</v>
      </c>
      <c r="K40" s="150">
        <f t="shared" si="0"/>
        <v>262</v>
      </c>
      <c r="L40" s="16">
        <v>0</v>
      </c>
      <c r="M40" s="16">
        <v>6</v>
      </c>
      <c r="N40" s="16">
        <v>0</v>
      </c>
      <c r="O40" s="93">
        <f t="shared" si="3"/>
        <v>268</v>
      </c>
      <c r="P40" s="147">
        <f t="shared" si="1"/>
        <v>0</v>
      </c>
      <c r="Q40">
        <v>2</v>
      </c>
      <c r="R40">
        <v>2</v>
      </c>
      <c r="S40">
        <f t="shared" si="4"/>
        <v>262</v>
      </c>
    </row>
    <row r="41" spans="1:19" ht="15.6">
      <c r="A41" s="1">
        <f>SEGGI!A40</f>
        <v>2</v>
      </c>
      <c r="B41" s="63">
        <f>SEGGI!B40</f>
        <v>30</v>
      </c>
      <c r="C41" s="63">
        <f>SEGGI!C40</f>
        <v>286</v>
      </c>
      <c r="D41" s="63">
        <f>SEGGI!D40</f>
        <v>362</v>
      </c>
      <c r="E41" s="79">
        <f>SEGGI!E40</f>
        <v>648</v>
      </c>
      <c r="F41" s="88">
        <f>AFFLUENZA_REF_3!I40</f>
        <v>141</v>
      </c>
      <c r="G41" s="88">
        <f>AFFLUENZA_REF_3!J40</f>
        <v>161</v>
      </c>
      <c r="H41" s="88">
        <f>AFFLUENZA_REF_3!K40</f>
        <v>302</v>
      </c>
      <c r="I41" s="145">
        <v>260</v>
      </c>
      <c r="J41" s="145">
        <v>31</v>
      </c>
      <c r="K41" s="150">
        <f t="shared" si="0"/>
        <v>291</v>
      </c>
      <c r="L41" s="16">
        <v>0</v>
      </c>
      <c r="M41" s="16">
        <v>8</v>
      </c>
      <c r="N41" s="16">
        <v>3</v>
      </c>
      <c r="O41" s="93">
        <f t="shared" si="3"/>
        <v>302</v>
      </c>
      <c r="P41" s="147">
        <f t="shared" si="1"/>
        <v>0</v>
      </c>
      <c r="Q41">
        <v>2</v>
      </c>
      <c r="R41">
        <v>2</v>
      </c>
      <c r="S41">
        <f t="shared" si="4"/>
        <v>291</v>
      </c>
    </row>
    <row r="42" spans="1:19" ht="15.6">
      <c r="A42" s="1">
        <f>SEGGI!A41</f>
        <v>3</v>
      </c>
      <c r="B42" s="73">
        <f>SEGGI!B41</f>
        <v>31</v>
      </c>
      <c r="C42" s="73">
        <f>SEGGI!C41</f>
        <v>270</v>
      </c>
      <c r="D42" s="73">
        <f>SEGGI!D41</f>
        <v>300</v>
      </c>
      <c r="E42" s="80">
        <f>SEGGI!E41</f>
        <v>570</v>
      </c>
      <c r="F42" s="91">
        <f>AFFLUENZA_REF_3!I41</f>
        <v>103</v>
      </c>
      <c r="G42" s="91">
        <f>AFFLUENZA_REF_3!J41</f>
        <v>120</v>
      </c>
      <c r="H42" s="91">
        <f>AFFLUENZA_REF_3!K41</f>
        <v>223</v>
      </c>
      <c r="I42" s="145">
        <v>198</v>
      </c>
      <c r="J42" s="145">
        <v>21</v>
      </c>
      <c r="K42" s="151">
        <f t="shared" si="0"/>
        <v>219</v>
      </c>
      <c r="L42" s="16">
        <v>0</v>
      </c>
      <c r="M42" s="16">
        <v>3</v>
      </c>
      <c r="N42" s="16">
        <v>1</v>
      </c>
      <c r="O42" s="92">
        <f t="shared" si="3"/>
        <v>223</v>
      </c>
      <c r="P42" s="148">
        <f t="shared" si="1"/>
        <v>0</v>
      </c>
      <c r="Q42">
        <v>3</v>
      </c>
      <c r="R42">
        <v>3</v>
      </c>
      <c r="S42">
        <f t="shared" si="4"/>
        <v>219</v>
      </c>
    </row>
    <row r="43" spans="1:19" ht="15.6">
      <c r="A43" s="1">
        <f>SEGGI!A42</f>
        <v>3</v>
      </c>
      <c r="B43" s="74">
        <f>SEGGI!B42</f>
        <v>32</v>
      </c>
      <c r="C43" s="74">
        <f>SEGGI!C42</f>
        <v>314</v>
      </c>
      <c r="D43" s="74">
        <f>SEGGI!D42</f>
        <v>355</v>
      </c>
      <c r="E43" s="81">
        <f>SEGGI!E42</f>
        <v>669</v>
      </c>
      <c r="F43" s="91">
        <f>AFFLUENZA_REF_3!I42</f>
        <v>146</v>
      </c>
      <c r="G43" s="91">
        <f>AFFLUENZA_REF_3!J42</f>
        <v>158</v>
      </c>
      <c r="H43" s="91">
        <f>AFFLUENZA_REF_3!K42</f>
        <v>304</v>
      </c>
      <c r="I43" s="145">
        <v>253</v>
      </c>
      <c r="J43" s="145">
        <v>42</v>
      </c>
      <c r="K43" s="151">
        <f t="shared" si="0"/>
        <v>295</v>
      </c>
      <c r="L43" s="16">
        <v>0</v>
      </c>
      <c r="M43" s="16">
        <v>5</v>
      </c>
      <c r="N43" s="16">
        <v>4</v>
      </c>
      <c r="O43" s="92">
        <f t="shared" si="3"/>
        <v>304</v>
      </c>
      <c r="P43" s="148">
        <f t="shared" si="1"/>
        <v>0</v>
      </c>
      <c r="Q43">
        <v>3</v>
      </c>
      <c r="R43">
        <v>3</v>
      </c>
      <c r="S43">
        <f t="shared" si="4"/>
        <v>295</v>
      </c>
    </row>
    <row r="44" spans="1:19" ht="15.6">
      <c r="A44" s="1">
        <f>SEGGI!A43</f>
        <v>3</v>
      </c>
      <c r="B44" s="74">
        <f>SEGGI!B43</f>
        <v>33</v>
      </c>
      <c r="C44" s="74">
        <f>SEGGI!C43</f>
        <v>319</v>
      </c>
      <c r="D44" s="74">
        <f>SEGGI!D43</f>
        <v>362</v>
      </c>
      <c r="E44" s="81">
        <f>SEGGI!E43</f>
        <v>681</v>
      </c>
      <c r="F44" s="91">
        <f>AFFLUENZA_REF_3!I43</f>
        <v>140</v>
      </c>
      <c r="G44" s="91">
        <f>AFFLUENZA_REF_3!J43</f>
        <v>166</v>
      </c>
      <c r="H44" s="91">
        <f>AFFLUENZA_REF_3!K43</f>
        <v>306</v>
      </c>
      <c r="I44" s="145">
        <v>271</v>
      </c>
      <c r="J44" s="145">
        <v>29</v>
      </c>
      <c r="K44" s="151">
        <f t="shared" si="0"/>
        <v>300</v>
      </c>
      <c r="L44" s="16">
        <v>0</v>
      </c>
      <c r="M44" s="16">
        <v>5</v>
      </c>
      <c r="N44" s="16">
        <v>1</v>
      </c>
      <c r="O44" s="92">
        <f t="shared" si="3"/>
        <v>306</v>
      </c>
      <c r="P44" s="148">
        <f t="shared" si="1"/>
        <v>0</v>
      </c>
      <c r="Q44">
        <v>3</v>
      </c>
      <c r="R44">
        <v>3</v>
      </c>
      <c r="S44">
        <f t="shared" si="4"/>
        <v>300</v>
      </c>
    </row>
    <row r="45" spans="1:19" ht="15.6">
      <c r="A45" s="1">
        <f>SEGGI!A44</f>
        <v>3</v>
      </c>
      <c r="B45" s="74">
        <f>SEGGI!B44</f>
        <v>34</v>
      </c>
      <c r="C45" s="74">
        <f>SEGGI!C44</f>
        <v>357</v>
      </c>
      <c r="D45" s="74">
        <f>SEGGI!D44</f>
        <v>381</v>
      </c>
      <c r="E45" s="81">
        <f>SEGGI!E44</f>
        <v>738</v>
      </c>
      <c r="F45" s="91">
        <f>AFFLUENZA_REF_3!I44</f>
        <v>137</v>
      </c>
      <c r="G45" s="91">
        <f>AFFLUENZA_REF_3!J44</f>
        <v>161</v>
      </c>
      <c r="H45" s="91">
        <f>AFFLUENZA_REF_3!K44</f>
        <v>298</v>
      </c>
      <c r="I45" s="145">
        <v>260</v>
      </c>
      <c r="J45" s="145">
        <v>32</v>
      </c>
      <c r="K45" s="151">
        <f t="shared" si="0"/>
        <v>292</v>
      </c>
      <c r="L45" s="16">
        <v>0</v>
      </c>
      <c r="M45" s="16">
        <v>4</v>
      </c>
      <c r="N45" s="16">
        <v>2</v>
      </c>
      <c r="O45" s="92">
        <f t="shared" si="3"/>
        <v>298</v>
      </c>
      <c r="P45" s="148">
        <f t="shared" si="1"/>
        <v>0</v>
      </c>
      <c r="Q45">
        <v>3</v>
      </c>
      <c r="R45">
        <v>3</v>
      </c>
      <c r="S45">
        <f t="shared" si="4"/>
        <v>292</v>
      </c>
    </row>
    <row r="46" spans="1:19" ht="15.6">
      <c r="A46" s="1">
        <f>SEGGI!A45</f>
        <v>3</v>
      </c>
      <c r="B46" s="74">
        <f>SEGGI!B45</f>
        <v>35</v>
      </c>
      <c r="C46" s="74">
        <f>SEGGI!C45</f>
        <v>341</v>
      </c>
      <c r="D46" s="74">
        <f>SEGGI!D45</f>
        <v>376</v>
      </c>
      <c r="E46" s="81">
        <f>SEGGI!E45</f>
        <v>717</v>
      </c>
      <c r="F46" s="91">
        <f>AFFLUENZA_REF_3!I45</f>
        <v>148</v>
      </c>
      <c r="G46" s="91">
        <f>AFFLUENZA_REF_3!J45</f>
        <v>168</v>
      </c>
      <c r="H46" s="91">
        <f>AFFLUENZA_REF_3!K45</f>
        <v>316</v>
      </c>
      <c r="I46" s="145">
        <v>291</v>
      </c>
      <c r="J46" s="145">
        <v>22</v>
      </c>
      <c r="K46" s="151">
        <f t="shared" si="0"/>
        <v>313</v>
      </c>
      <c r="L46" s="16">
        <v>0</v>
      </c>
      <c r="M46" s="16">
        <v>1</v>
      </c>
      <c r="N46" s="16">
        <v>2</v>
      </c>
      <c r="O46" s="92">
        <f t="shared" si="3"/>
        <v>316</v>
      </c>
      <c r="P46" s="148">
        <f t="shared" si="1"/>
        <v>0</v>
      </c>
      <c r="Q46">
        <v>3</v>
      </c>
      <c r="R46">
        <v>3</v>
      </c>
      <c r="S46">
        <f t="shared" si="4"/>
        <v>313</v>
      </c>
    </row>
    <row r="47" spans="1:19" ht="15.6">
      <c r="A47" s="1">
        <f>SEGGI!A46</f>
        <v>3</v>
      </c>
      <c r="B47" s="74">
        <f>SEGGI!B46</f>
        <v>36</v>
      </c>
      <c r="C47" s="74">
        <f>SEGGI!C46</f>
        <v>406</v>
      </c>
      <c r="D47" s="74">
        <f>SEGGI!D46</f>
        <v>470</v>
      </c>
      <c r="E47" s="81">
        <f>SEGGI!E46</f>
        <v>876</v>
      </c>
      <c r="F47" s="91">
        <f>AFFLUENZA_REF_3!I46</f>
        <v>176</v>
      </c>
      <c r="G47" s="91">
        <f>AFFLUENZA_REF_3!J46</f>
        <v>192</v>
      </c>
      <c r="H47" s="91">
        <f>AFFLUENZA_REF_3!K46</f>
        <v>368</v>
      </c>
      <c r="I47" s="145">
        <v>329</v>
      </c>
      <c r="J47" s="145">
        <v>32</v>
      </c>
      <c r="K47" s="151">
        <f t="shared" si="0"/>
        <v>361</v>
      </c>
      <c r="L47" s="16">
        <v>0</v>
      </c>
      <c r="M47" s="16">
        <v>5</v>
      </c>
      <c r="N47" s="16">
        <v>2</v>
      </c>
      <c r="O47" s="92">
        <f t="shared" si="3"/>
        <v>368</v>
      </c>
      <c r="P47" s="148">
        <f t="shared" si="1"/>
        <v>0</v>
      </c>
      <c r="Q47">
        <v>3</v>
      </c>
      <c r="R47">
        <v>3</v>
      </c>
      <c r="S47">
        <f t="shared" si="4"/>
        <v>361</v>
      </c>
    </row>
    <row r="48" spans="1:19" ht="15.6">
      <c r="A48" s="1">
        <f>SEGGI!A47</f>
        <v>3</v>
      </c>
      <c r="B48" s="74">
        <f>SEGGI!B47</f>
        <v>37</v>
      </c>
      <c r="C48" s="74">
        <f>SEGGI!C47</f>
        <v>443</v>
      </c>
      <c r="D48" s="74">
        <f>SEGGI!D47</f>
        <v>438</v>
      </c>
      <c r="E48" s="81">
        <f>SEGGI!E47</f>
        <v>881</v>
      </c>
      <c r="F48" s="91">
        <f>AFFLUENZA_REF_3!I47</f>
        <v>175</v>
      </c>
      <c r="G48" s="91">
        <f>AFFLUENZA_REF_3!J47</f>
        <v>179</v>
      </c>
      <c r="H48" s="91">
        <f>AFFLUENZA_REF_3!K47</f>
        <v>354</v>
      </c>
      <c r="I48" s="145">
        <v>282</v>
      </c>
      <c r="J48" s="145">
        <v>55</v>
      </c>
      <c r="K48" s="151">
        <f t="shared" si="0"/>
        <v>337</v>
      </c>
      <c r="L48" s="16">
        <v>0</v>
      </c>
      <c r="M48" s="16">
        <v>17</v>
      </c>
      <c r="N48" s="16">
        <v>0</v>
      </c>
      <c r="O48" s="92">
        <f t="shared" si="3"/>
        <v>354</v>
      </c>
      <c r="P48" s="148">
        <f t="shared" si="1"/>
        <v>0</v>
      </c>
      <c r="Q48">
        <v>3</v>
      </c>
      <c r="R48">
        <v>3</v>
      </c>
      <c r="S48">
        <f t="shared" si="4"/>
        <v>337</v>
      </c>
    </row>
    <row r="49" spans="1:19" ht="15.6">
      <c r="A49" s="1">
        <f>SEGGI!A48</f>
        <v>3</v>
      </c>
      <c r="B49" s="74">
        <f>SEGGI!B48</f>
        <v>38</v>
      </c>
      <c r="C49" s="74">
        <f>SEGGI!C48</f>
        <v>305</v>
      </c>
      <c r="D49" s="74">
        <f>SEGGI!D48</f>
        <v>330</v>
      </c>
      <c r="E49" s="81">
        <f>SEGGI!E48</f>
        <v>635</v>
      </c>
      <c r="F49" s="91">
        <f>AFFLUENZA_REF_3!I48</f>
        <v>141</v>
      </c>
      <c r="G49" s="91">
        <f>AFFLUENZA_REF_3!J48</f>
        <v>166</v>
      </c>
      <c r="H49" s="91">
        <f>AFFLUENZA_REF_3!K48</f>
        <v>307</v>
      </c>
      <c r="I49" s="145">
        <v>269</v>
      </c>
      <c r="J49" s="145">
        <v>32</v>
      </c>
      <c r="K49" s="151">
        <f t="shared" si="0"/>
        <v>301</v>
      </c>
      <c r="L49" s="16">
        <v>0</v>
      </c>
      <c r="M49" s="16">
        <v>4</v>
      </c>
      <c r="N49" s="16">
        <v>2</v>
      </c>
      <c r="O49" s="92">
        <f t="shared" si="3"/>
        <v>307</v>
      </c>
      <c r="P49" s="148">
        <f t="shared" si="1"/>
        <v>0</v>
      </c>
      <c r="Q49">
        <v>3</v>
      </c>
      <c r="R49">
        <v>3</v>
      </c>
      <c r="S49">
        <f t="shared" si="4"/>
        <v>301</v>
      </c>
    </row>
    <row r="50" spans="1:19" ht="15.6">
      <c r="A50" s="1">
        <f>SEGGI!A49</f>
        <v>3</v>
      </c>
      <c r="B50" s="74">
        <f>SEGGI!B49</f>
        <v>39</v>
      </c>
      <c r="C50" s="74">
        <f>SEGGI!C49</f>
        <v>325</v>
      </c>
      <c r="D50" s="74">
        <f>SEGGI!D49</f>
        <v>350</v>
      </c>
      <c r="E50" s="81">
        <f>SEGGI!E49</f>
        <v>675</v>
      </c>
      <c r="F50" s="91">
        <f>AFFLUENZA_REF_3!I49</f>
        <v>146</v>
      </c>
      <c r="G50" s="91">
        <f>AFFLUENZA_REF_3!J49</f>
        <v>155</v>
      </c>
      <c r="H50" s="91">
        <f>AFFLUENZA_REF_3!K49</f>
        <v>301</v>
      </c>
      <c r="I50" s="145">
        <v>257</v>
      </c>
      <c r="J50" s="145">
        <v>38</v>
      </c>
      <c r="K50" s="151">
        <f t="shared" si="0"/>
        <v>295</v>
      </c>
      <c r="L50" s="16">
        <v>0</v>
      </c>
      <c r="M50" s="16">
        <v>6</v>
      </c>
      <c r="N50" s="16">
        <v>0</v>
      </c>
      <c r="O50" s="92">
        <f t="shared" si="3"/>
        <v>301</v>
      </c>
      <c r="P50" s="148">
        <f t="shared" si="1"/>
        <v>0</v>
      </c>
      <c r="Q50">
        <v>3</v>
      </c>
      <c r="R50">
        <v>3</v>
      </c>
      <c r="S50">
        <f t="shared" si="4"/>
        <v>295</v>
      </c>
    </row>
    <row r="51" spans="1:19" ht="15.6">
      <c r="A51" s="1">
        <f>SEGGI!A50</f>
        <v>3</v>
      </c>
      <c r="B51" s="74">
        <f>SEGGI!B50</f>
        <v>40</v>
      </c>
      <c r="C51" s="74">
        <f>SEGGI!C50</f>
        <v>387</v>
      </c>
      <c r="D51" s="74">
        <f>SEGGI!D50</f>
        <v>433</v>
      </c>
      <c r="E51" s="81">
        <f>SEGGI!E50</f>
        <v>820</v>
      </c>
      <c r="F51" s="91">
        <f>AFFLUENZA_REF_3!I50</f>
        <v>184</v>
      </c>
      <c r="G51" s="91">
        <f>AFFLUENZA_REF_3!J50</f>
        <v>197</v>
      </c>
      <c r="H51" s="91">
        <f>AFFLUENZA_REF_3!K50</f>
        <v>381</v>
      </c>
      <c r="I51" s="145">
        <v>335</v>
      </c>
      <c r="J51" s="145">
        <v>34</v>
      </c>
      <c r="K51" s="151">
        <f t="shared" si="0"/>
        <v>369</v>
      </c>
      <c r="L51" s="16">
        <v>0</v>
      </c>
      <c r="M51" s="16">
        <v>10</v>
      </c>
      <c r="N51" s="16">
        <v>2</v>
      </c>
      <c r="O51" s="92">
        <f t="shared" si="3"/>
        <v>381</v>
      </c>
      <c r="P51" s="148">
        <f t="shared" si="1"/>
        <v>0</v>
      </c>
      <c r="Q51">
        <v>3</v>
      </c>
      <c r="R51">
        <v>3</v>
      </c>
      <c r="S51">
        <f t="shared" si="4"/>
        <v>369</v>
      </c>
    </row>
    <row r="52" spans="1:19" ht="15.95" thickBot="1">
      <c r="B52" s="22" t="s">
        <v>17</v>
      </c>
      <c r="C52" s="23">
        <f t="shared" ref="C52:O52" si="5">SUM(C12:C51)</f>
        <v>14512</v>
      </c>
      <c r="D52" s="24">
        <f t="shared" si="5"/>
        <v>15573</v>
      </c>
      <c r="E52" s="75">
        <f t="shared" si="5"/>
        <v>30085</v>
      </c>
      <c r="F52" s="75">
        <f t="shared" si="5"/>
        <v>5863</v>
      </c>
      <c r="G52" s="75">
        <f t="shared" si="5"/>
        <v>6469</v>
      </c>
      <c r="H52" s="75">
        <f t="shared" si="5"/>
        <v>12332</v>
      </c>
      <c r="I52" s="26">
        <f t="shared" si="5"/>
        <v>10765</v>
      </c>
      <c r="J52" s="27">
        <f t="shared" si="5"/>
        <v>1257</v>
      </c>
      <c r="K52" s="27">
        <f t="shared" si="5"/>
        <v>12022</v>
      </c>
      <c r="L52" s="27">
        <f t="shared" si="5"/>
        <v>0</v>
      </c>
      <c r="M52" s="27">
        <f t="shared" si="5"/>
        <v>241</v>
      </c>
      <c r="N52" s="27">
        <f t="shared" si="5"/>
        <v>69</v>
      </c>
      <c r="O52" s="28">
        <f t="shared" si="5"/>
        <v>12332</v>
      </c>
      <c r="P52" s="146">
        <f t="shared" si="1"/>
        <v>0</v>
      </c>
      <c r="Q52" s="3"/>
      <c r="R52" s="3"/>
      <c r="S52" s="3"/>
    </row>
    <row r="53" spans="1:19" ht="81" customHeight="1" thickBot="1">
      <c r="C53" s="259" t="s">
        <v>46</v>
      </c>
      <c r="D53" s="259"/>
      <c r="E53" s="259"/>
      <c r="F53" s="259"/>
      <c r="L53" s="259" t="s">
        <v>47</v>
      </c>
      <c r="M53" s="259"/>
      <c r="N53" s="259"/>
      <c r="O53" s="259"/>
    </row>
    <row r="54" spans="1:19" ht="13.5" thickTop="1" thickBot="1"/>
    <row r="55" spans="1:19" ht="12.75" customHeight="1" thickTop="1" thickBot="1">
      <c r="I55" s="5">
        <f>I52/$O52</f>
        <v>0.87293220888744727</v>
      </c>
      <c r="J55" s="5">
        <f>J52/$O52</f>
        <v>0.10192993837171586</v>
      </c>
      <c r="K55" s="5">
        <f>K52/$E52</f>
        <v>0.39960113013129467</v>
      </c>
      <c r="L55" s="6">
        <f>L52/$O52</f>
        <v>0</v>
      </c>
      <c r="M55" s="7">
        <f>M52/$O52</f>
        <v>1.954265325981187E-2</v>
      </c>
      <c r="N55" s="7">
        <f>N52/$O52</f>
        <v>5.5951994810249754E-3</v>
      </c>
      <c r="O55" s="8">
        <f>O52/$E52</f>
        <v>0.40990526840618247</v>
      </c>
    </row>
    <row r="56" spans="1:19" ht="12.75" customHeight="1" thickTop="1"/>
  </sheetData>
  <sheetProtection algorithmName="SHA-512" hashValue="FCn7AdyKi1J1bt2KC2Oy/J9OPxl+hXOCPdCNepIfQ/ripEJRqm07pYSvrRxzuF4kp1xD9vP8JzHOgboEfvAJwQ==" saltValue="4yWjNxiDhcELAuc+iYY5sg==" spinCount="100000" sheet="1" autoFilter="0"/>
  <protectedRanges>
    <protectedRange algorithmName="SHA-512" hashValue="DdWIwsh6mSCsNDLJX/lYnQr7zGB0tin0EDCcFBmZ9m1J5NF3RTuwcJq+Wyr/B+pjzZcV7fMBRvR8BQ2zgozofg==" saltValue="b3w+cuXx1cJAUkQTdxVibg==" spinCount="100000" sqref="L42:N51" name="POSTAZIONE3CB"/>
    <protectedRange algorithmName="SHA-512" hashValue="hPct8wxz5JNDPYTkfmxXaM4idYMSw1WSZBmK+7L5KbzC55fGI9Xk0ni2PeqHTkll2VtmRlnOZ8pNaYzNkTsmJQ==" saltValue="hSjfeNkjIZeSMM94HXVuww==" spinCount="100000" sqref="L39:N41" name="POSTAZIONE2CB"/>
    <protectedRange algorithmName="SHA-512" hashValue="HHHbz6Ha1k1LJs2Y4heNwZMkjbH+HvtfIXFoiQ524XgYYVOVomxE7n7DRuVtQBlO4Kwn82cm3FRp2dg4nsJ58A==" saltValue="3J9/KgAd5l9fMrSEUzsmWg==" spinCount="100000" sqref="L38:N38" name="POSTAZIONE3BB"/>
    <protectedRange algorithmName="SHA-512" hashValue="eDKlxKucBUPhInuZ2aVA9Qo35o5xdtqbsnNzcrh86X8O4IrQek+cUg302DM+EHe7xy9mXfU6bWshyTdWrHhFMA==" saltValue="kHOky1J+FBZ+uIprHRyPxA==" spinCount="100000" sqref="L35:N37" name="POSTAZIONE2BB"/>
    <protectedRange algorithmName="SHA-512" hashValue="iWgSLVTU0epo2TXSAdauNQdqNHjl4qK1H8moVv2YD3f0q0zHUobXmZsL2Xv/jaww85YNUXvfqQk+yOLvrlpOpA==" saltValue="wQyG3Y4mrW7EK1ujo0m3+Q==" spinCount="100000" sqref="L33:N34" name="POSTAZIONE3AB"/>
    <protectedRange algorithmName="SHA-512" hashValue="Ok/b8Spq+CbrTknla01jqcfk7r7JbrhE5eVOttMHdyHJSM/ZaJT/EU5C/G4s6dychTbCT7NCOZCL36rBs8s0OA==" saltValue="DugxY36UGYGPg0DadZIdbQ==" spinCount="100000" sqref="L25:N32" name="POSTAZIONE2AB"/>
    <protectedRange algorithmName="SHA-512" hashValue="3kncQM3TtOLDg56bJtsDcwnkLCQC31a5k2yObeZc4IGeUx0/M7i1BqGFMMVzP3eOLZNvWM1Qb6UGn/1X99NA8Q==" saltValue="3Pqfb2nHKkT1hvcHg1bhWQ==" spinCount="100000" sqref="L12:N24" name="POSTAZIONE1AB"/>
    <protectedRange algorithmName="SHA-512" hashValue="XSSYjdDDdBY8YcWy69mVaU5Z4MzHHDiKxN20+/FHUSNASq0fSVnmZX6TDPgtXzBCWh0vTi+zGsYAGb2DakBMDQ==" saltValue="rvJwyZYDG5Eo+uSFfBGMog==" spinCount="100000" sqref="I12:J24" name="POSTAZIONE1AA"/>
    <protectedRange algorithmName="SHA-512" hashValue="+q7VpnNJTqs2pmQin6cvoNY+nGYCgioQKt04olWufL8ZOQmZce4otnyOO5nCLG/RIdLCVEpYTr4NhDxFHYBo/g==" saltValue="1GLCwdFtbAEtV3nM5oTuqw==" spinCount="100000" sqref="I25:J32" name="POSTAZIONE2AA"/>
    <protectedRange algorithmName="SHA-512" hashValue="k6ftblg8JgJ7Q1Mk+NdqhcSmgd1VU0yOq2VUR2+qdrSotDv+b0PMNrp/HPdp4MgTf/JEONzd4DzPHGBvH/Hwwg==" saltValue="CuwAg4FYalLweWWSlLOuVw==" spinCount="100000" sqref="I33:J34" name="POSTAZIONE3AA"/>
    <protectedRange algorithmName="SHA-512" hashValue="d+vpzda4zsBaLs7Q2mKuOFNXn713GPhi+o0MGpzgfLYITDQweSFgbzFdLRtl0g/ek1tOwxSwhf25gi2N9BuzyQ==" saltValue="FwFXYfJAIldVvMTFMUB8Xw==" spinCount="100000" sqref="I35:J37" name="POSTAZIONE2BA"/>
    <protectedRange algorithmName="SHA-512" hashValue="IgnePs/WuK1lbzXsR0KCXFdgRK4yOt1g8xgeYkfFtx4NXEGqNjRxpCgtMmOB4spO8Q3lQLqX87klFabx791jlg==" saltValue="hpYb3TjngeBR0ZFvoEM9uA==" spinCount="100000" sqref="I38:J38" name="POSTAZIONE3BA"/>
    <protectedRange algorithmName="SHA-512" hashValue="g+eX1zuVs7CreDAZ8jitdm1mMMmEUq2vlSqpoJOcIsp3aKrchc07njoHOtLzAXXV9l/fBxoezVK4S+HB8z/ivg==" saltValue="gsIVGNhfNB+lPgvjAx8nHg==" spinCount="100000" sqref="I39:J41" name="POSTAZIONE2CA"/>
    <protectedRange algorithmName="SHA-512" hashValue="DNPMtMeX/g2GS4xYrHhZHOwdUnd6pWShMl116VZL/c48VBEwuFGGpIdDe//PAiUmib0FfH9gi6dhsPuREvnobA==" saltValue="I3FMAGQpI8gGUMd8PQDyUQ==" spinCount="100000" sqref="I42:J51" name="POSTAZIONE3CA"/>
  </protectedRanges>
  <autoFilter ref="A1:A55" xr:uid="{A0E8A00F-BE45-41DB-BB1C-F58A6CC63C23}"/>
  <dataConsolidate/>
  <mergeCells count="30">
    <mergeCell ref="R1:R11"/>
    <mergeCell ref="F2:O2"/>
    <mergeCell ref="B3:E3"/>
    <mergeCell ref="F3:O3"/>
    <mergeCell ref="A5:A11"/>
    <mergeCell ref="B5:B11"/>
    <mergeCell ref="C5:E8"/>
    <mergeCell ref="F5:H8"/>
    <mergeCell ref="I5:K8"/>
    <mergeCell ref="L5:L9"/>
    <mergeCell ref="Q5:Q11"/>
    <mergeCell ref="C9:C11"/>
    <mergeCell ref="D9:D11"/>
    <mergeCell ref="E9:E11"/>
    <mergeCell ref="F9:F11"/>
    <mergeCell ref="G9:G11"/>
    <mergeCell ref="P9:P11"/>
    <mergeCell ref="L10:L11"/>
    <mergeCell ref="M10:M11"/>
    <mergeCell ref="N10:N11"/>
    <mergeCell ref="M5:M9"/>
    <mergeCell ref="N5:N9"/>
    <mergeCell ref="O5:O8"/>
    <mergeCell ref="C53:F53"/>
    <mergeCell ref="L53:O53"/>
    <mergeCell ref="I9:I11"/>
    <mergeCell ref="J9:J11"/>
    <mergeCell ref="K9:K11"/>
    <mergeCell ref="O9:O11"/>
    <mergeCell ref="H9:H11"/>
  </mergeCells>
  <conditionalFormatting sqref="B112:O152">
    <cfRule type="expression" dxfId="5" priority="2">
      <formula>OR(CELL("COL") = COLUMN(),CELL("RIGA") = ROW())</formula>
    </cfRule>
  </conditionalFormatting>
  <conditionalFormatting sqref="P12:P52">
    <cfRule type="cellIs" dxfId="4" priority="1" operator="notEqual">
      <formula>0</formula>
    </cfRule>
  </conditionalFormatting>
  <dataValidations count="4">
    <dataValidation type="whole" allowBlank="1" showErrorMessage="1" errorTitle="Errore" error="Inserire un Numero" sqref="K12:K51" xr:uid="{6DEE8346-1059-445D-A4F2-333104B0F3D4}">
      <formula1>J12</formula1>
      <formula2>$E12</formula2>
    </dataValidation>
    <dataValidation type="whole" operator="greaterThan" allowBlank="1" sqref="P9 Q1:Q5 P12:R1054 R1 T1:ALH1054 S1:S11 S52:S1054 D54:H1054 B12:C1054 D12:H52 M52:O52 M54:O1054 I52:L1054" xr:uid="{E7AA90AE-2FBA-4063-8190-7B3BFE3D1362}">
      <formula1>0</formula1>
      <formula2>0</formula2>
    </dataValidation>
    <dataValidation type="whole" operator="greaterThanOrEqual" allowBlank="1" sqref="O12:O51" xr:uid="{BEBCD9AF-296B-4605-B8E4-C23A9F368C58}">
      <formula1>$K12</formula1>
    </dataValidation>
    <dataValidation type="whole" operator="lessThanOrEqual" allowBlank="1" showErrorMessage="1" errorTitle="Errore" error="Inserire un Numero:_x000a_- NON SUPERIORE al TOTALE dei VOTANTI" sqref="I12:J51 L12:N51" xr:uid="{281FE416-EDEF-463D-A10B-AC082F624D73}">
      <formula1>$H12</formula1>
    </dataValidation>
  </dataValidations>
  <printOptions horizontalCentered="1" verticalCentered="1"/>
  <pageMargins left="0.74791666666666701" right="0.74791666666666701" top="0.39374999999999999" bottom="0.39374999999999999" header="0.511811023622047" footer="0.511811023622047"/>
  <pageSetup paperSize="9" orientation="portrait" blackAndWhite="1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F8F9B9CFB7AE4BBE325A0FB1D5A4EA" ma:contentTypeVersion="6" ma:contentTypeDescription="Creare un nuovo documento." ma:contentTypeScope="" ma:versionID="4241b3ea10b5a41a603bf62cb3a1a0a5">
  <xsd:schema xmlns:xsd="http://www.w3.org/2001/XMLSchema" xmlns:xs="http://www.w3.org/2001/XMLSchema" xmlns:p="http://schemas.microsoft.com/office/2006/metadata/properties" xmlns:ns2="1055daaa-4d55-473e-a152-a9eb7974bc18" xmlns:ns3="02bc990b-5607-4431-b9a4-ad299588961e" targetNamespace="http://schemas.microsoft.com/office/2006/metadata/properties" ma:root="true" ma:fieldsID="8137d42fc5821a259cdc1da98e3737e6" ns2:_="" ns3:_="">
    <xsd:import namespace="1055daaa-4d55-473e-a152-a9eb7974bc18"/>
    <xsd:import namespace="02bc990b-5607-4431-b9a4-ad299588961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55daaa-4d55-473e-a152-a9eb7974bc1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bc990b-5607-4431-b9a4-ad29958896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F2D772-2462-47B7-9B04-FC9134145C2D}"/>
</file>

<file path=customXml/itemProps2.xml><?xml version="1.0" encoding="utf-8"?>
<ds:datastoreItem xmlns:ds="http://schemas.openxmlformats.org/officeDocument/2006/customXml" ds:itemID="{27E62C8A-67B2-4083-9BCE-876D8D6889F2}"/>
</file>

<file path=customXml/itemProps3.xml><?xml version="1.0" encoding="utf-8"?>
<ds:datastoreItem xmlns:ds="http://schemas.openxmlformats.org/officeDocument/2006/customXml" ds:itemID="{9EBDDCDB-301E-418B-AEDE-87AB40814E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284</cp:revision>
  <dcterms:created xsi:type="dcterms:W3CDTF">2024-05-27T07:51:46Z</dcterms:created>
  <dcterms:modified xsi:type="dcterms:W3CDTF">2025-06-10T10:45:16Z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0x01010088F8F9B9CFB7AE4BBE325A0FB1D5A4EA</vt:lpwstr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Order">
    <vt:r8>500</vt:r8>
  </property>
</Properties>
</file>